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9.xml" ContentType="application/vnd.openxmlformats-officedocument.drawing+xml"/>
  <Override PartName="/xl/ctrlProps/ctrlProp39.xml" ContentType="application/vnd.ms-excel.controlproperties+xml"/>
  <Override PartName="/xl/ctrlProps/ctrlProp40.xml" ContentType="application/vnd.ms-excel.controlproperties+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R5　提出書類（案）\R5　提出書類\"/>
    </mc:Choice>
  </mc:AlternateContent>
  <xr:revisionPtr revIDLastSave="0" documentId="13_ncr:1_{B8D8DA14-BA3E-47C5-B3AF-4B369725E5BC}"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アルコール" sheetId="17" r:id="rId11"/>
    <sheet name="備品・販売物品一覧" sheetId="13" r:id="rId12"/>
    <sheet name="入力フォーム用項目" sheetId="41" state="hidden" r:id="rId13"/>
  </sheets>
  <externalReferences>
    <externalReference r:id="rId14"/>
  </externalReferences>
  <definedNames>
    <definedName name="_xlnm.Print_Area" localSheetId="10">アルコール!$A$1:$O$53</definedName>
    <definedName name="_xlnm.Print_Area" localSheetId="7">'アレルギー '!$A$1:$Q$42</definedName>
    <definedName name="_xlnm.Print_Area" localSheetId="3">許可書!$A$1:$L$53</definedName>
    <definedName name="_xlnm.Print_Area" localSheetId="4">計画書!$A$1:$S$52</definedName>
    <definedName name="_xlnm.Print_Area" localSheetId="2">申請書!$A$1:$L$53</definedName>
    <definedName name="_xlnm.Print_Area" localSheetId="1">注文シート!$A$1:$AF$117</definedName>
    <definedName name="_xlnm.Print_Area" localSheetId="11">備品・販売物品一覧!$A$1:$I$54</definedName>
    <definedName name="_xlnm.Print_Area" localSheetId="0">表紙!$A$1:$J$43</definedName>
    <definedName name="_xlnm.Print_Area" localSheetId="8">別注!$A$1:$W$33</definedName>
    <definedName name="_xlnm.Print_Area" localSheetId="5">名簿!$A$1:$R$51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40" l="1"/>
  <c r="Q4" i="21" l="1"/>
  <c r="M4" i="21"/>
  <c r="G4" i="21"/>
  <c r="C4" i="21"/>
  <c r="C3" i="21"/>
  <c r="Q32" i="21"/>
  <c r="S32" i="21" s="1"/>
  <c r="L32" i="21"/>
  <c r="I32" i="21"/>
  <c r="G32" i="21"/>
  <c r="B32" i="21"/>
  <c r="S31" i="21"/>
  <c r="Q31" i="21"/>
  <c r="L31" i="21"/>
  <c r="I31" i="21"/>
  <c r="G31" i="21"/>
  <c r="B31" i="21"/>
  <c r="Q30" i="21"/>
  <c r="S30" i="21" s="1"/>
  <c r="L30" i="21"/>
  <c r="G30" i="21"/>
  <c r="I30" i="21" s="1"/>
  <c r="B30" i="21"/>
  <c r="Q29" i="21"/>
  <c r="S29" i="21" s="1"/>
  <c r="L29" i="21"/>
  <c r="G29" i="21"/>
  <c r="I29" i="21" s="1"/>
  <c r="B29" i="21"/>
  <c r="Q28" i="21"/>
  <c r="S28" i="21" s="1"/>
  <c r="L28" i="21"/>
  <c r="I28" i="21"/>
  <c r="G28" i="21"/>
  <c r="B28" i="21"/>
  <c r="S27" i="21"/>
  <c r="Q27" i="21"/>
  <c r="L27" i="21"/>
  <c r="I27" i="21"/>
  <c r="G27" i="21"/>
  <c r="B27" i="21"/>
  <c r="Q26" i="21"/>
  <c r="S26" i="21" s="1"/>
  <c r="L26" i="21"/>
  <c r="G26" i="21"/>
  <c r="I26" i="21" s="1"/>
  <c r="B26" i="21"/>
  <c r="Q25" i="21"/>
  <c r="S25" i="21" s="1"/>
  <c r="L25" i="21"/>
  <c r="G25" i="21"/>
  <c r="I25" i="21" s="1"/>
  <c r="B25" i="21"/>
  <c r="Q24" i="21"/>
  <c r="S24" i="21" s="1"/>
  <c r="L24" i="21"/>
  <c r="I24" i="21"/>
  <c r="G24" i="21"/>
  <c r="B24" i="21"/>
  <c r="S23" i="21"/>
  <c r="Q23" i="21"/>
  <c r="L23" i="21"/>
  <c r="G23" i="21"/>
  <c r="I23" i="21" s="1"/>
  <c r="B23" i="21"/>
  <c r="Q22" i="21"/>
  <c r="S22" i="21" s="1"/>
  <c r="L22" i="21"/>
  <c r="G22" i="21"/>
  <c r="I22" i="21" s="1"/>
  <c r="B22" i="21"/>
  <c r="Q21" i="21"/>
  <c r="S21" i="21" s="1"/>
  <c r="L21" i="21"/>
  <c r="G21" i="21"/>
  <c r="I21" i="21" s="1"/>
  <c r="B21" i="21"/>
  <c r="Q20" i="21"/>
  <c r="S20" i="21" s="1"/>
  <c r="L20" i="21"/>
  <c r="I20" i="21"/>
  <c r="G20" i="21"/>
  <c r="B20" i="21"/>
  <c r="Q19" i="21"/>
  <c r="S19" i="21" s="1"/>
  <c r="L19" i="21"/>
  <c r="G19" i="21"/>
  <c r="I19" i="21" s="1"/>
  <c r="B19" i="21"/>
  <c r="Q18" i="21"/>
  <c r="S18" i="21" s="1"/>
  <c r="L18" i="21"/>
  <c r="G18" i="21"/>
  <c r="I18" i="21" s="1"/>
  <c r="B18" i="21"/>
  <c r="Q17" i="21"/>
  <c r="S17" i="21" s="1"/>
  <c r="L17" i="21"/>
  <c r="G17" i="21"/>
  <c r="I17" i="21" s="1"/>
  <c r="B17" i="21"/>
  <c r="Q16" i="21"/>
  <c r="S16" i="21" s="1"/>
  <c r="L16" i="21"/>
  <c r="G16" i="21"/>
  <c r="I16" i="21" s="1"/>
  <c r="B16" i="21"/>
  <c r="Q15" i="21"/>
  <c r="S15" i="21" s="1"/>
  <c r="L15" i="21"/>
  <c r="G15" i="21"/>
  <c r="I15" i="21" s="1"/>
  <c r="B15" i="21"/>
  <c r="Q14" i="21"/>
  <c r="S14" i="21" s="1"/>
  <c r="L14" i="21"/>
  <c r="G14" i="21"/>
  <c r="I14" i="21" s="1"/>
  <c r="B14" i="21"/>
  <c r="Q13" i="21"/>
  <c r="S13" i="21" s="1"/>
  <c r="L13" i="21"/>
  <c r="G13" i="21"/>
  <c r="I13" i="21" s="1"/>
  <c r="B13" i="21"/>
  <c r="R2" i="21"/>
  <c r="F33" i="21" l="1"/>
  <c r="P33" i="21"/>
  <c r="D10" i="40" l="1"/>
  <c r="I75" i="40"/>
  <c r="I76" i="40"/>
  <c r="Y9" i="40" l="1"/>
  <c r="Y10" i="40"/>
  <c r="Y11" i="40"/>
  <c r="Y12" i="40"/>
  <c r="Y13" i="40"/>
  <c r="Y14" i="40"/>
  <c r="I74" i="40"/>
  <c r="I73" i="40"/>
  <c r="I77" i="40" s="1"/>
  <c r="F77" i="40"/>
  <c r="W4" i="40" l="1"/>
  <c r="T4" i="40"/>
  <c r="B61" i="40" l="1"/>
  <c r="W61" i="40"/>
  <c r="T61" i="40"/>
  <c r="Y27" i="40"/>
  <c r="Y28" i="40"/>
  <c r="W3" i="40"/>
  <c r="J66" i="40"/>
  <c r="J67" i="40"/>
  <c r="J68" i="40"/>
  <c r="J65" i="40"/>
  <c r="H35" i="9"/>
  <c r="H11" i="9"/>
  <c r="N10" i="9"/>
  <c r="M10" i="9"/>
  <c r="M9" i="9"/>
  <c r="N9" i="9"/>
  <c r="C10" i="9"/>
  <c r="C9" i="9"/>
  <c r="G11" i="27"/>
  <c r="D11" i="27"/>
  <c r="C11" i="27"/>
  <c r="J33" i="1"/>
  <c r="J33" i="30" s="1"/>
  <c r="J30" i="1"/>
  <c r="J30" i="30" s="1"/>
  <c r="I33" i="1"/>
  <c r="I33" i="30" s="1"/>
  <c r="I30" i="1"/>
  <c r="I30" i="30" s="1"/>
  <c r="H33" i="1"/>
  <c r="H33" i="30" s="1"/>
  <c r="H30" i="1"/>
  <c r="H30" i="30" s="1"/>
  <c r="G33" i="1"/>
  <c r="G33" i="30" s="1"/>
  <c r="G30" i="1"/>
  <c r="G30" i="30" s="1"/>
  <c r="F33" i="1"/>
  <c r="F33" i="30" s="1"/>
  <c r="F30" i="1"/>
  <c r="F30" i="30" s="1"/>
  <c r="E33" i="1"/>
  <c r="E33" i="30" s="1"/>
  <c r="E30" i="1"/>
  <c r="E30" i="30" s="1"/>
  <c r="I27" i="1"/>
  <c r="I27" i="30" s="1"/>
  <c r="I25" i="1"/>
  <c r="J7" i="9" s="1"/>
  <c r="E26" i="1"/>
  <c r="E26" i="30" s="1"/>
  <c r="G24" i="1"/>
  <c r="D34" i="1" s="1"/>
  <c r="E24" i="1"/>
  <c r="D33" i="1" s="1"/>
  <c r="I23" i="1"/>
  <c r="I23" i="30" s="1"/>
  <c r="H23" i="1"/>
  <c r="H23" i="30" s="1"/>
  <c r="F23" i="1"/>
  <c r="D23" i="1"/>
  <c r="I22" i="1"/>
  <c r="I22" i="30" s="1"/>
  <c r="H22" i="1"/>
  <c r="H22" i="30" s="1"/>
  <c r="F22" i="1"/>
  <c r="D7" i="27" s="1"/>
  <c r="D22" i="1"/>
  <c r="C7" i="27" s="1"/>
  <c r="D19" i="1"/>
  <c r="D19" i="30" s="1"/>
  <c r="I13" i="1"/>
  <c r="J8" i="9" s="1"/>
  <c r="F13" i="1"/>
  <c r="F12" i="30" s="1"/>
  <c r="E12" i="1"/>
  <c r="E11" i="30" s="1"/>
  <c r="F10" i="1"/>
  <c r="F9" i="30" s="1"/>
  <c r="E10" i="1"/>
  <c r="E9" i="30" s="1"/>
  <c r="Y99" i="40"/>
  <c r="Y100" i="40"/>
  <c r="Y95" i="40"/>
  <c r="Y96" i="40"/>
  <c r="Y97" i="40"/>
  <c r="Y98" i="40"/>
  <c r="Y94" i="40"/>
  <c r="J48" i="40"/>
  <c r="J69" i="40"/>
  <c r="Y23" i="40"/>
  <c r="C38" i="40"/>
  <c r="C33" i="40"/>
  <c r="E11" i="1" l="1"/>
  <c r="C6" i="26" s="1"/>
  <c r="C15" i="26"/>
  <c r="C7" i="9"/>
  <c r="H7" i="27"/>
  <c r="D23" i="30"/>
  <c r="G24" i="30"/>
  <c r="D8" i="26"/>
  <c r="N5" i="27"/>
  <c r="F23" i="17"/>
  <c r="D15" i="26"/>
  <c r="E24" i="30"/>
  <c r="C8" i="26"/>
  <c r="I24" i="1"/>
  <c r="F22" i="30"/>
  <c r="G8" i="26"/>
  <c r="N7" i="27"/>
  <c r="G23" i="17"/>
  <c r="F15" i="26"/>
  <c r="D30" i="1"/>
  <c r="F23" i="30"/>
  <c r="C33" i="30" s="1"/>
  <c r="L6" i="26"/>
  <c r="J23" i="17"/>
  <c r="D22" i="30"/>
  <c r="D31" i="1"/>
  <c r="M5" i="9"/>
  <c r="L8" i="26"/>
  <c r="K23" i="17"/>
  <c r="C30" i="1"/>
  <c r="C30" i="30" s="1"/>
  <c r="I25" i="30"/>
  <c r="M6" i="9"/>
  <c r="C33" i="1"/>
  <c r="I12" i="30"/>
  <c r="Y39" i="40"/>
  <c r="C5" i="9" l="1"/>
  <c r="C15" i="39"/>
  <c r="C5" i="27"/>
  <c r="E10" i="30"/>
  <c r="D30" i="30"/>
  <c r="D33" i="30"/>
  <c r="D32" i="1"/>
  <c r="I24" i="30"/>
  <c r="D35" i="1"/>
  <c r="D34" i="30"/>
  <c r="D31" i="30"/>
  <c r="J59" i="40"/>
  <c r="J58" i="40"/>
  <c r="J52" i="40"/>
  <c r="J53" i="40"/>
  <c r="J54" i="40"/>
  <c r="J55" i="40"/>
  <c r="J51" i="40"/>
  <c r="Y38" i="40"/>
  <c r="Y37" i="40"/>
  <c r="Y24" i="40"/>
  <c r="Y25" i="40"/>
  <c r="Y26" i="40"/>
  <c r="Y8" i="40"/>
  <c r="D13" i="40"/>
  <c r="E25" i="1" l="1"/>
  <c r="E25" i="30" s="1"/>
  <c r="D35" i="30"/>
  <c r="D32" i="30"/>
  <c r="J24" i="30" l="1"/>
  <c r="J2" i="17"/>
  <c r="F48" i="17"/>
  <c r="T1" i="27"/>
  <c r="M1" i="26"/>
  <c r="K1" i="9"/>
  <c r="B7" i="30"/>
  <c r="C36" i="30"/>
  <c r="E36" i="30"/>
  <c r="F36" i="30"/>
  <c r="G36" i="30"/>
  <c r="H36" i="30"/>
  <c r="I36" i="30"/>
  <c r="J36" i="30"/>
  <c r="C39" i="30"/>
  <c r="E39" i="30"/>
  <c r="F39" i="30"/>
  <c r="G39" i="30"/>
  <c r="H39" i="30"/>
  <c r="I39" i="30"/>
  <c r="J39" i="30"/>
  <c r="C42" i="30"/>
  <c r="E42" i="30"/>
  <c r="F42" i="30"/>
  <c r="G42" i="30"/>
  <c r="H42" i="30"/>
  <c r="I42" i="30"/>
  <c r="J42" i="30"/>
  <c r="D45" i="30"/>
  <c r="B8" i="1"/>
  <c r="D36" i="30"/>
  <c r="D37" i="30"/>
  <c r="D38" i="30"/>
  <c r="D39" i="30"/>
  <c r="D40" i="30"/>
  <c r="D41" i="30"/>
  <c r="D42" i="30"/>
  <c r="D43" i="30"/>
  <c r="D44" i="30"/>
</calcChain>
</file>

<file path=xl/sharedStrings.xml><?xml version="1.0" encoding="utf-8"?>
<sst xmlns="http://schemas.openxmlformats.org/spreadsheetml/2006/main" count="1429" uniqueCount="952">
  <si>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</si>
  <si>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</si>
  <si>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</si>
  <si>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</si>
  <si>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</si>
  <si>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</si>
  <si>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</si>
  <si>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</si>
  <si>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</si>
  <si>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</si>
  <si>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</si>
  <si>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</si>
  <si>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</si>
  <si>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</si>
  <si>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</si>
  <si>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</si>
  <si>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</si>
  <si>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</si>
  <si>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</si>
  <si>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</si>
  <si>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</si>
  <si>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宿泊</t>
  </si>
  <si>
    <t>受付№　　　　　　　</t>
  </si>
  <si>
    <t>団体名または氏名</t>
  </si>
  <si>
    <t>代表者氏名</t>
  </si>
  <si>
    <t>電話　　　　　　　（　　　　）</t>
  </si>
  <si>
    <t>記</t>
  </si>
  <si>
    <t>利　用　目　的</t>
  </si>
  <si>
    <t>利　用　期　間</t>
  </si>
  <si>
    <t>利　用　人　員</t>
  </si>
  <si>
    <t>宿泊施設名</t>
  </si>
  <si>
    <t>宿泊者数</t>
  </si>
  <si>
    <t>宿　泊　者　の　内　訳　（人）</t>
  </si>
  <si>
    <t>一般・学生</t>
  </si>
  <si>
    <t>上記以外の希望</t>
  </si>
  <si>
    <t>利用施設名</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</si>
  <si>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</si>
  <si>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</si>
  <si>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</si>
  <si>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</si>
  <si>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</si>
  <si>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</si>
  <si>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</si>
  <si>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</si>
  <si>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</si>
  <si>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</si>
  <si>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</si>
  <si>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</si>
  <si>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</si>
  <si>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</si>
  <si>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</si>
  <si>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</si>
  <si>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</si>
  <si>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</si>
  <si>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</si>
  <si>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</si>
  <si>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</si>
  <si>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</si>
  <si>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消灯</t>
    <rPh sb="0" eb="2">
      <t>ショウトウ</t>
    </rPh>
    <phoneticPr fontId="8"/>
  </si>
  <si>
    <t>朝食</t>
    <rPh sb="0" eb="2">
      <t>チョウショク</t>
    </rPh>
    <phoneticPr fontId="8"/>
  </si>
  <si>
    <t>連絡事項</t>
    <rPh sb="0" eb="2">
      <t>レンラク</t>
    </rPh>
    <rPh sb="2" eb="4">
      <t>ジコウ</t>
    </rPh>
    <phoneticPr fontId="8"/>
  </si>
  <si>
    <t>活動計画書</t>
    <rPh sb="0" eb="2">
      <t>カツドウ</t>
    </rPh>
    <rPh sb="2" eb="5">
      <t>ケイカクショ</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</si>
  <si>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</si>
  <si>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</si>
  <si>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</si>
  <si>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</si>
  <si>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</si>
  <si>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</si>
  <si>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</si>
  <si>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</si>
  <si>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</si>
  <si>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</si>
  <si>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</si>
  <si>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</si>
  <si>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</si>
  <si>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</si>
  <si>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</si>
  <si>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</si>
  <si>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</si>
  <si>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</si>
  <si>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</si>
  <si>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</si>
  <si>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</si>
  <si>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　　１　　）日目</t>
    <rPh sb="7" eb="8">
      <t>ニチ</t>
    </rPh>
    <rPh sb="8" eb="9">
      <t>メ</t>
    </rPh>
    <phoneticPr fontId="8"/>
  </si>
  <si>
    <t>（　　２　　）日目</t>
    <rPh sb="7" eb="8">
      <t>ニチ</t>
    </rPh>
    <rPh sb="8" eb="9">
      <t>メ</t>
    </rPh>
    <phoneticPr fontId="8"/>
  </si>
  <si>
    <t>利用日程　</t>
    <rPh sb="0" eb="2">
      <t>リヨウ</t>
    </rPh>
    <rPh sb="2" eb="4">
      <t>ニッテイ</t>
    </rPh>
    <phoneticPr fontId="8"/>
  </si>
  <si>
    <t>飲 酒 許 可 申 請 書</t>
    <rPh sb="0" eb="1">
      <t>イン</t>
    </rPh>
    <rPh sb="2" eb="3">
      <t>サケ</t>
    </rPh>
    <rPh sb="4" eb="5">
      <t>モト</t>
    </rPh>
    <rPh sb="6" eb="7">
      <t>カ</t>
    </rPh>
    <rPh sb="8" eb="9">
      <t>サル</t>
    </rPh>
    <rPh sb="10" eb="11">
      <t>ショウ</t>
    </rPh>
    <rPh sb="12" eb="13">
      <t>ショ</t>
    </rPh>
    <phoneticPr fontId="8"/>
  </si>
  <si>
    <t>（あて先）</t>
    <rPh sb="3" eb="4">
      <t>サキ</t>
    </rPh>
    <phoneticPr fontId="8"/>
  </si>
  <si>
    <t>埼玉県立名栗げんきプラザ所長</t>
    <rPh sb="0" eb="4">
      <t>サイタマケンリツ</t>
    </rPh>
    <rPh sb="4" eb="6">
      <t>ナグリ</t>
    </rPh>
    <rPh sb="12" eb="14">
      <t>ショチョウ</t>
    </rPh>
    <phoneticPr fontId="8"/>
  </si>
  <si>
    <t>責任者氏名</t>
    <rPh sb="0" eb="3">
      <t>セキニンシャ</t>
    </rPh>
    <rPh sb="3" eb="5">
      <t>シメイ</t>
    </rPh>
    <phoneticPr fontId="8"/>
  </si>
  <si>
    <t>下記のとおり、情報交換・交流を図るために飲酒をしたいので申請いたします。</t>
    <rPh sb="0" eb="2">
      <t>カキ</t>
    </rPh>
    <rPh sb="7" eb="9">
      <t>ジョウホウ</t>
    </rPh>
    <rPh sb="9" eb="11">
      <t>コウカン</t>
    </rPh>
    <rPh sb="12" eb="14">
      <t>コウリュウ</t>
    </rPh>
    <rPh sb="15" eb="16">
      <t>ハカ</t>
    </rPh>
    <rPh sb="20" eb="22">
      <t>インシュ</t>
    </rPh>
    <rPh sb="28" eb="30">
      <t>シンセイ</t>
    </rPh>
    <phoneticPr fontId="8"/>
  </si>
  <si>
    <t>名栗げんきプラザでは「飲酒禁止」が原則です</t>
    <rPh sb="0" eb="2">
      <t>ナグリ</t>
    </rPh>
    <rPh sb="11" eb="13">
      <t>インシュ</t>
    </rPh>
    <rPh sb="13" eb="15">
      <t>キンシ</t>
    </rPh>
    <rPh sb="17" eb="19">
      <t>ゲンソク</t>
    </rPh>
    <phoneticPr fontId="8"/>
  </si>
  <si>
    <t>受け渡し日時</t>
    <rPh sb="0" eb="1">
      <t>ウ</t>
    </rPh>
    <rPh sb="2" eb="3">
      <t>ワタ</t>
    </rPh>
    <rPh sb="4" eb="6">
      <t>ニチジ</t>
    </rPh>
    <phoneticPr fontId="8"/>
  </si>
  <si>
    <t>缶ビ－ル　　　　　　　　　　　　　　　　350ｍｌ　　280円</t>
    <rPh sb="0" eb="1">
      <t>カン</t>
    </rPh>
    <rPh sb="30" eb="31">
      <t>エン</t>
    </rPh>
    <phoneticPr fontId="8"/>
  </si>
  <si>
    <t>缶チュ－ハイ（レモン）　　</t>
    <rPh sb="0" eb="1">
      <t>カン</t>
    </rPh>
    <phoneticPr fontId="8"/>
  </si>
  <si>
    <t>缶チュ－ハイ（ｸﾞﾚ-ﾌﾟﾌﾙ-ﾂ）　　　</t>
    <rPh sb="0" eb="1">
      <t>カン</t>
    </rPh>
    <phoneticPr fontId="8"/>
  </si>
  <si>
    <t>日本酒（地酒ワンカップ）</t>
    <rPh sb="0" eb="3">
      <t>ニホンシュ</t>
    </rPh>
    <rPh sb="4" eb="6">
      <t>ジザケ</t>
    </rPh>
    <phoneticPr fontId="8"/>
  </si>
  <si>
    <t>秩父錦（本醸造）</t>
    <rPh sb="0" eb="2">
      <t>チチブ</t>
    </rPh>
    <rPh sb="2" eb="3">
      <t>ニシキ</t>
    </rPh>
    <rPh sb="4" eb="5">
      <t>ホン</t>
    </rPh>
    <rPh sb="5" eb="7">
      <t>ジョウゾウ</t>
    </rPh>
    <phoneticPr fontId="8"/>
  </si>
  <si>
    <t>備考欄</t>
    <rPh sb="0" eb="2">
      <t>ビコウ</t>
    </rPh>
    <rPh sb="2" eb="3">
      <t>ラン</t>
    </rPh>
    <phoneticPr fontId="8"/>
  </si>
  <si>
    <t>武甲（本醸造）</t>
    <rPh sb="0" eb="1">
      <t>ブ</t>
    </rPh>
    <rPh sb="1" eb="2">
      <t>コウ</t>
    </rPh>
    <rPh sb="3" eb="4">
      <t>ホン</t>
    </rPh>
    <rPh sb="4" eb="6">
      <t>ジョウゾウ</t>
    </rPh>
    <phoneticPr fontId="8"/>
  </si>
  <si>
    <t>源作ワイン　　　</t>
    <rPh sb="0" eb="1">
      <t>ゲン</t>
    </rPh>
    <rPh sb="1" eb="2">
      <t>サク</t>
    </rPh>
    <phoneticPr fontId="8"/>
  </si>
  <si>
    <t>赤</t>
    <rPh sb="0" eb="1">
      <t>アカ</t>
    </rPh>
    <phoneticPr fontId="8"/>
  </si>
  <si>
    <t>白</t>
    <rPh sb="0" eb="1">
      <t>シロ</t>
    </rPh>
    <phoneticPr fontId="8"/>
  </si>
  <si>
    <t>　　アルコ－ルの利用明細は食事代と一緒でよい</t>
    <rPh sb="8" eb="10">
      <t>リヨウ</t>
    </rPh>
    <rPh sb="10" eb="12">
      <t>メイサイ</t>
    </rPh>
    <rPh sb="13" eb="16">
      <t>ショクジダイ</t>
    </rPh>
    <rPh sb="17" eb="19">
      <t>イッショ</t>
    </rPh>
    <phoneticPr fontId="8"/>
  </si>
  <si>
    <t>TEL</t>
    <phoneticPr fontId="8"/>
  </si>
  <si>
    <t>FAX</t>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</si>
  <si>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</si>
  <si>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ロゼ</t>
    <phoneticPr fontId="8"/>
  </si>
  <si>
    <t>ア　ル　コ　ー　ル　注　文 書</t>
    <rPh sb="10" eb="11">
      <t>チュウ</t>
    </rPh>
    <rPh sb="12" eb="13">
      <t>ブン</t>
    </rPh>
    <rPh sb="14" eb="15">
      <t>ショ</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</si>
  <si>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</si>
  <si>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</si>
  <si>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</si>
  <si>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</si>
  <si>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</si>
  <si>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</si>
  <si>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</si>
  <si>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</si>
  <si>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</si>
  <si>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</si>
  <si>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</si>
  <si>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</si>
  <si>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</si>
  <si>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</si>
  <si>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</si>
  <si>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</si>
  <si>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</si>
  <si>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</si>
  <si>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</si>
  <si>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</si>
  <si>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</si>
  <si>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</si>
  <si>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</si>
  <si>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</si>
  <si>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</si>
  <si>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</si>
  <si>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</si>
  <si>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</si>
  <si>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</si>
  <si>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</si>
  <si>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受付担当者</t>
    <rPh sb="0" eb="2">
      <t>ウケツケ</t>
    </rPh>
    <rPh sb="2" eb="4">
      <t>タントウ</t>
    </rPh>
    <rPh sb="4" eb="5">
      <t>シャ</t>
    </rPh>
    <phoneticPr fontId="8"/>
  </si>
  <si>
    <t>６5歳以上</t>
    <rPh sb="2" eb="5">
      <t>サイイジョウ</t>
    </rPh>
    <phoneticPr fontId="8"/>
  </si>
  <si>
    <t>就学前</t>
    <rPh sb="0" eb="3">
      <t>シュウガクマエ</t>
    </rPh>
    <phoneticPr fontId="8"/>
  </si>
  <si>
    <t>使用料</t>
    <rPh sb="0" eb="3">
      <t>シヨウリョウ</t>
    </rPh>
    <phoneticPr fontId="8"/>
  </si>
  <si>
    <t>(利用料金)</t>
    <rPh sb="1" eb="3">
      <t>リヨウ</t>
    </rPh>
    <rPh sb="3" eb="5">
      <t>リョウキン</t>
    </rPh>
    <phoneticPr fontId="8"/>
  </si>
  <si>
    <t>使用料計</t>
    <rPh sb="0" eb="3">
      <t>シヨウリョウ</t>
    </rPh>
    <rPh sb="3" eb="4">
      <t>ケイ</t>
    </rPh>
    <phoneticPr fontId="8"/>
  </si>
  <si>
    <t>(利用料金計)</t>
    <rPh sb="1" eb="3">
      <t>リヨウ</t>
    </rPh>
    <rPh sb="3" eb="5">
      <t>リョウキン</t>
    </rPh>
    <rPh sb="5" eb="6">
      <t>ケイ</t>
    </rPh>
    <phoneticPr fontId="8"/>
  </si>
  <si>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8"/>
  </si>
  <si>
    <t>発行日
　　月　　日
№</t>
    <phoneticPr fontId="8"/>
  </si>
  <si>
    <r>
      <t>　　</t>
    </r>
    <r>
      <rPr>
        <sz val="10"/>
        <rFont val="ＭＳ Ｐゴシック"/>
        <family val="3"/>
        <charset val="128"/>
      </rPr>
      <t>人</t>
    </r>
    <rPh sb="2" eb="3">
      <t>ニン</t>
    </rPh>
    <phoneticPr fontId="8"/>
  </si>
  <si>
    <t>第1ファイア場</t>
    <rPh sb="0" eb="1">
      <t>ダイ</t>
    </rPh>
    <rPh sb="6" eb="7">
      <t>ジョウ</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</si>
  <si>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</si>
  <si>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</si>
  <si>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</si>
  <si>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</si>
  <si>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</si>
  <si>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数量</t>
    <rPh sb="0" eb="2">
      <t>スウリョウ</t>
    </rPh>
    <phoneticPr fontId="8"/>
  </si>
  <si>
    <t>350ｍℓ</t>
    <phoneticPr fontId="8"/>
  </si>
  <si>
    <t>180ｍℓ</t>
    <phoneticPr fontId="8"/>
  </si>
  <si>
    <t>720ｍℓ</t>
    <phoneticPr fontId="8"/>
  </si>
  <si>
    <t>360mℓ</t>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</si>
  <si>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</si>
  <si>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</si>
  <si>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</si>
  <si>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</si>
  <si>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</si>
  <si>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</si>
  <si>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</si>
  <si>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</si>
  <si>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</si>
  <si>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</si>
  <si>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t>
    <phoneticPr fontId="8"/>
  </si>
  <si>
    <t>本</t>
    <rPh sb="0" eb="1">
      <t>ホン</t>
    </rPh>
    <phoneticPr fontId="8"/>
  </si>
  <si>
    <t>月</t>
    <rPh sb="0" eb="1">
      <t>ガツ</t>
    </rPh>
    <phoneticPr fontId="8"/>
  </si>
  <si>
    <t>人</t>
    <rPh sb="0" eb="1">
      <t>ニン</t>
    </rPh>
    <phoneticPr fontId="8"/>
  </si>
  <si>
    <t xml:space="preserve">様式第1号（1）（第3条関係）   </t>
  </si>
  <si>
    <t xml:space="preserve">　埼玉県立名栗げんきプラザ指定管理者　宛      </t>
    <phoneticPr fontId="8"/>
  </si>
  <si>
    <t xml:space="preserve"> レシート</t>
  </si>
  <si>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</si>
  <si>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</si>
  <si>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</si>
  <si>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</si>
  <si>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</si>
  <si>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埼玉県立名栗げんきプラザ宿泊利用許可申請書</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</si>
  <si>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</si>
  <si>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</si>
  <si>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</si>
  <si>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</si>
  <si>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</si>
  <si>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</si>
  <si>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</si>
  <si>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</si>
  <si>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《同意事項》</t>
    <rPh sb="1" eb="3">
      <t>ドウイ</t>
    </rPh>
    <rPh sb="3" eb="5">
      <t>ジコウ</t>
    </rPh>
    <phoneticPr fontId="8"/>
  </si>
  <si>
    <t xml:space="preserve"> ④、未成年者には、絶対飲酒をさせません。未成年者を含む団体の場合は、</t>
    <rPh sb="3" eb="7">
      <t>ミセイネンシャ</t>
    </rPh>
    <rPh sb="10" eb="12">
      <t>ゼッタイ</t>
    </rPh>
    <rPh sb="12" eb="14">
      <t>インシュ</t>
    </rPh>
    <rPh sb="21" eb="24">
      <t>ミセイネン</t>
    </rPh>
    <rPh sb="24" eb="25">
      <t>シャ</t>
    </rPh>
    <rPh sb="26" eb="27">
      <t>フク</t>
    </rPh>
    <rPh sb="28" eb="30">
      <t>ダンタイ</t>
    </rPh>
    <phoneticPr fontId="8"/>
  </si>
  <si>
    <t xml:space="preserve"> ⑦、他団体の迷惑になる行為はしません。</t>
    <rPh sb="3" eb="4">
      <t>タ</t>
    </rPh>
    <rPh sb="4" eb="6">
      <t>ダンタイ</t>
    </rPh>
    <rPh sb="7" eb="9">
      <t>メイワク</t>
    </rPh>
    <rPh sb="12" eb="14">
      <t>コウイ</t>
    </rPh>
    <phoneticPr fontId="8"/>
  </si>
  <si>
    <t>上記内容を厳守いたします。</t>
    <rPh sb="0" eb="2">
      <t>ジョウキ</t>
    </rPh>
    <rPh sb="2" eb="4">
      <t>ナイヨウ</t>
    </rPh>
    <rPh sb="5" eb="7">
      <t>ゲンシュ</t>
    </rPh>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</si>
  <si>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</si>
  <si>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</si>
  <si>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</si>
  <si>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活動上飲酒が必要な場合は、下記同意事項をお読みいただき、同意したうえで、申請書を
提出してください。</t>
    <rPh sb="0" eb="2">
      <t>カツドウ</t>
    </rPh>
    <rPh sb="2" eb="3">
      <t>ジョウ</t>
    </rPh>
    <rPh sb="3" eb="5">
      <t>インシュ</t>
    </rPh>
    <rPh sb="6" eb="8">
      <t>ヒツヨウ</t>
    </rPh>
    <rPh sb="9" eb="11">
      <t>バアイ</t>
    </rPh>
    <rPh sb="13" eb="15">
      <t>カキ</t>
    </rPh>
    <rPh sb="15" eb="17">
      <t>ドウイ</t>
    </rPh>
    <rPh sb="17" eb="19">
      <t>ジコウ</t>
    </rPh>
    <rPh sb="21" eb="22">
      <t>ヨ</t>
    </rPh>
    <rPh sb="28" eb="30">
      <t>ドウイ</t>
    </rPh>
    <rPh sb="36" eb="38">
      <t>シンセイ</t>
    </rPh>
    <rPh sb="38" eb="39">
      <t>ショ</t>
    </rPh>
    <rPh sb="41" eb="43">
      <t>テイシュツ</t>
    </rPh>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</si>
  <si>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</si>
  <si>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</si>
  <si>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</si>
  <si>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</si>
  <si>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</si>
  <si>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</si>
  <si>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</si>
  <si>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</si>
  <si>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　　飲酒をせずに未成年者を監督できる成人を決めます。</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</si>
  <si>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</si>
  <si>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</si>
  <si>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</si>
  <si>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</si>
  <si>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</si>
  <si>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</si>
  <si>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</si>
  <si>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</si>
  <si>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</si>
  <si>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</si>
  <si>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</si>
  <si>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</si>
  <si>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</si>
  <si>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</si>
  <si>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</si>
  <si>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</si>
  <si>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</si>
  <si>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</si>
  <si>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</si>
  <si>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</si>
  <si>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</si>
  <si>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</si>
  <si>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</si>
  <si>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</si>
  <si>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</si>
  <si>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</si>
  <si>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</si>
  <si>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</si>
  <si>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</si>
  <si>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</si>
  <si>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</si>
  <si>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</si>
  <si>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</si>
  <si>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</si>
  <si>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</si>
  <si>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</si>
  <si>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</si>
  <si>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</si>
  <si>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</si>
  <si>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</si>
  <si>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</si>
  <si>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</si>
  <si>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</si>
  <si>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</si>
  <si>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</si>
  <si>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</si>
  <si>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</si>
  <si>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</si>
  <si>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＊缶詰＊</t>
    <rPh sb="1" eb="3">
      <t>カンヅメ</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</si>
  <si>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</si>
  <si>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</si>
  <si>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</si>
  <si>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</si>
  <si>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</si>
  <si>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</si>
  <si>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</si>
  <si>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</si>
  <si>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</si>
  <si>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</si>
  <si>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</si>
  <si>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</si>
  <si>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</si>
  <si>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</si>
  <si>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</si>
  <si>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</si>
  <si>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</si>
  <si>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</si>
  <si>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</si>
  <si>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</si>
  <si>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</si>
  <si>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</si>
  <si>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 ①、飲酒時間は、片付けを含め</t>
    </r>
    <r>
      <rPr>
        <sz val="11"/>
        <color indexed="10"/>
        <rFont val="ＭＳ Ｐゴシック"/>
        <family val="3"/>
        <charset val="128"/>
      </rPr>
      <t>食堂18：30～22：00・食事広場17：30～22：00</t>
    </r>
    <r>
      <rPr>
        <sz val="11"/>
        <rFont val="ＭＳ Ｐゴシック"/>
        <family val="3"/>
        <charset val="128"/>
      </rPr>
      <t>とします。</t>
    </r>
    <rPh sb="3" eb="5">
      <t>インシュ</t>
    </rPh>
    <rPh sb="5" eb="7">
      <t>ジカン</t>
    </rPh>
    <rPh sb="9" eb="11">
      <t>カタヅ</t>
    </rPh>
    <rPh sb="13" eb="14">
      <t>フク</t>
    </rPh>
    <rPh sb="15" eb="17">
      <t>ショクドウ</t>
    </rPh>
    <rPh sb="29" eb="31">
      <t>ショクジ</t>
    </rPh>
    <rPh sb="31" eb="33">
      <t>ヒロバ</t>
    </rPh>
    <phoneticPr fontId="8"/>
  </si>
  <si>
    <r>
      <t xml:space="preserve"> ②、飲酒可能な場所は本館2階の</t>
    </r>
    <r>
      <rPr>
        <sz val="11"/>
        <color indexed="10"/>
        <rFont val="ＭＳ Ｐゴシック"/>
        <family val="3"/>
        <charset val="128"/>
      </rPr>
      <t>食堂</t>
    </r>
    <r>
      <rPr>
        <sz val="11"/>
        <rFont val="ＭＳ Ｐゴシック"/>
        <family val="3"/>
        <charset val="128"/>
      </rPr>
      <t>および野外の</t>
    </r>
    <r>
      <rPr>
        <sz val="11"/>
        <color indexed="10"/>
        <rFont val="ＭＳ Ｐゴシック"/>
        <family val="3"/>
        <charset val="128"/>
      </rPr>
      <t>食事広場のみ</t>
    </r>
    <r>
      <rPr>
        <sz val="11"/>
        <rFont val="ＭＳ Ｐゴシック"/>
        <family val="3"/>
        <charset val="128"/>
      </rPr>
      <t>とします。</t>
    </r>
    <rPh sb="3" eb="5">
      <t>インシュ</t>
    </rPh>
    <rPh sb="5" eb="7">
      <t>カノウ</t>
    </rPh>
    <rPh sb="8" eb="10">
      <t>バショ</t>
    </rPh>
    <rPh sb="11" eb="13">
      <t>ホンカン</t>
    </rPh>
    <rPh sb="14" eb="15">
      <t>カイ</t>
    </rPh>
    <rPh sb="16" eb="18">
      <t>ショクドウ</t>
    </rPh>
    <rPh sb="21" eb="23">
      <t>ヤガイ</t>
    </rPh>
    <rPh sb="24" eb="26">
      <t>ショクジ</t>
    </rPh>
    <rPh sb="26" eb="28">
      <t>ヒロバ</t>
    </rPh>
    <phoneticPr fontId="8"/>
  </si>
  <si>
    <r>
      <t xml:space="preserve"> ③、酒類の</t>
    </r>
    <r>
      <rPr>
        <sz val="11"/>
        <color indexed="10"/>
        <rFont val="ＭＳ Ｐゴシック"/>
        <family val="3"/>
        <charset val="128"/>
      </rPr>
      <t>持ち込みは禁止</t>
    </r>
    <r>
      <rPr>
        <sz val="11"/>
        <rFont val="ＭＳ Ｐゴシック"/>
        <family val="3"/>
        <charset val="128"/>
      </rPr>
      <t>です。飲酒を希望する場合には注文書にて申込みます。</t>
    </r>
    <rPh sb="3" eb="4">
      <t>サケ</t>
    </rPh>
    <rPh sb="4" eb="5">
      <t>ルイ</t>
    </rPh>
    <rPh sb="6" eb="7">
      <t>モ</t>
    </rPh>
    <rPh sb="8" eb="9">
      <t>コ</t>
    </rPh>
    <rPh sb="11" eb="13">
      <t>キンシ</t>
    </rPh>
    <rPh sb="16" eb="18">
      <t>インシュ</t>
    </rPh>
    <rPh sb="19" eb="21">
      <t>キボウ</t>
    </rPh>
    <rPh sb="23" eb="25">
      <t>バアイ</t>
    </rPh>
    <rPh sb="27" eb="30">
      <t>チュウモンショ</t>
    </rPh>
    <rPh sb="32" eb="34">
      <t>モウシコ</t>
    </rPh>
    <phoneticPr fontId="8"/>
  </si>
  <si>
    <r>
      <t xml:space="preserve"> ⑤、緊急時に備え、</t>
    </r>
    <r>
      <rPr>
        <sz val="11"/>
        <color indexed="10"/>
        <rFont val="ＭＳ Ｐゴシック"/>
        <family val="3"/>
        <charset val="128"/>
      </rPr>
      <t>緊急車両の運転手は飲酒をしません。</t>
    </r>
    <rPh sb="3" eb="6">
      <t>キンキュウジ</t>
    </rPh>
    <rPh sb="7" eb="8">
      <t>ソナ</t>
    </rPh>
    <rPh sb="10" eb="12">
      <t>キンキュウ</t>
    </rPh>
    <rPh sb="12" eb="14">
      <t>シャリョウ</t>
    </rPh>
    <rPh sb="15" eb="18">
      <t>ウンテンシュ</t>
    </rPh>
    <rPh sb="19" eb="21">
      <t>インシュ</t>
    </rPh>
    <phoneticPr fontId="8"/>
  </si>
  <si>
    <r>
      <t xml:space="preserve"> ⑥、社会教育施設であることを理解し、</t>
    </r>
    <r>
      <rPr>
        <sz val="11"/>
        <color indexed="10"/>
        <rFont val="ＭＳ Ｐゴシック"/>
        <family val="3"/>
        <charset val="128"/>
      </rPr>
      <t>節度のある分量</t>
    </r>
    <r>
      <rPr>
        <sz val="11"/>
        <rFont val="ＭＳ Ｐゴシック"/>
        <family val="3"/>
        <charset val="128"/>
      </rPr>
      <t>にします。</t>
    </r>
    <rPh sb="3" eb="5">
      <t>シャカイ</t>
    </rPh>
    <rPh sb="5" eb="7">
      <t>キョウイク</t>
    </rPh>
    <rPh sb="7" eb="9">
      <t>シセツ</t>
    </rPh>
    <rPh sb="15" eb="17">
      <t>リカイ</t>
    </rPh>
    <rPh sb="19" eb="21">
      <t>セツド</t>
    </rPh>
    <rPh sb="24" eb="26">
      <t>ブンリョウ</t>
    </rPh>
    <phoneticPr fontId="8"/>
  </si>
  <si>
    <t>※該当する項目へ☑してください。</t>
    <rPh sb="1" eb="3">
      <t>ガイトウ</t>
    </rPh>
    <rPh sb="5" eb="7">
      <t>コウモク</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</si>
  <si>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</si>
  <si>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</si>
  <si>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</si>
  <si>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</si>
  <si>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</si>
  <si>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</si>
  <si>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</si>
  <si>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</si>
  <si>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</si>
  <si>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</si>
  <si>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</si>
  <si>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埼玉県立名栗げんきプラザ宿泊利用許可書</t>
    <phoneticPr fontId="8"/>
  </si>
  <si>
    <t>　下記のとおり埼玉県立名栗げんきプラザの利用を許可します。</t>
    <rPh sb="20" eb="22">
      <t>リヨウ</t>
    </rPh>
    <rPh sb="23" eb="25">
      <t>キョカ</t>
    </rPh>
    <phoneticPr fontId="8"/>
  </si>
  <si>
    <t>　　　　　　　　　　　　　　　　　　　　　　　　　　　　　　　　　　　　　　　　　　埼玉県立名栗げんきプラザ指定管理者　　㊞　　</t>
    <rPh sb="42" eb="44">
      <t>サイタマ</t>
    </rPh>
    <rPh sb="44" eb="46">
      <t>ケンリツ</t>
    </rPh>
    <rPh sb="46" eb="48">
      <t>ナグリ</t>
    </rPh>
    <rPh sb="54" eb="56">
      <t>シテイ</t>
    </rPh>
    <rPh sb="56" eb="59">
      <t>カンリシャ</t>
    </rPh>
    <phoneticPr fontId="8"/>
  </si>
  <si>
    <t>利用月日</t>
    <rPh sb="0" eb="2">
      <t>リヨウ</t>
    </rPh>
    <phoneticPr fontId="8"/>
  </si>
  <si>
    <t>使用料</t>
  </si>
  <si>
    <t>（利用料金）</t>
  </si>
  <si>
    <t>使用料計</t>
  </si>
  <si>
    <t>（利用料金計）</t>
  </si>
  <si>
    <t>発行日
　　月　　日
№</t>
    <phoneticPr fontId="8"/>
  </si>
  <si>
    <t>　木ねじビット</t>
    <rPh sb="1" eb="2">
      <t>キ</t>
    </rPh>
    <phoneticPr fontId="8"/>
  </si>
  <si>
    <t>小学生</t>
    <rPh sb="0" eb="3">
      <t>しょうがくせい</t>
    </rPh>
    <phoneticPr fontId="27" type="Hiragana" alignment="center"/>
  </si>
  <si>
    <t>中学生</t>
    <rPh sb="0" eb="3">
      <t>ちゅうがくせい</t>
    </rPh>
    <phoneticPr fontId="27" type="Hiragana" alignment="center"/>
  </si>
  <si>
    <t>高校生</t>
    <phoneticPr fontId="27" type="Hiragana" alignment="center"/>
  </si>
  <si>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</si>
  <si>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</si>
  <si>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</si>
  <si>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</si>
  <si>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</si>
  <si>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</si>
  <si>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</si>
  <si>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食事関係打合せ</t>
    <rPh sb="0" eb="2">
      <t>ショクジ</t>
    </rPh>
    <rPh sb="2" eb="4">
      <t>カンケイ</t>
    </rPh>
    <rPh sb="4" eb="6">
      <t>ウチアワ</t>
    </rPh>
    <phoneticPr fontId="8"/>
  </si>
  <si>
    <t>キャンプファイア打合せ</t>
    <rPh sb="8" eb="10">
      <t>ウチアワ</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</si>
  <si>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</si>
  <si>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</si>
  <si>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</si>
  <si>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</si>
  <si>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</si>
  <si>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</si>
  <si>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</si>
  <si>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</si>
  <si>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</si>
  <si>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</si>
  <si>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</si>
  <si>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</si>
  <si>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</si>
  <si>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</si>
  <si>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</si>
  <si>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</si>
  <si>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</si>
  <si>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</si>
  <si>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</si>
  <si>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</si>
  <si>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</si>
  <si>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</si>
  <si>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</si>
  <si>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</si>
  <si>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</si>
  <si>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</si>
  <si>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</si>
  <si>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</si>
  <si>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</si>
  <si>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</si>
  <si>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</si>
  <si>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</si>
  <si>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</si>
  <si>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</si>
  <si>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</si>
  <si>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宿泊利用団体（入力用）</t>
    <rPh sb="0" eb="2">
      <t>シュクハク</t>
    </rPh>
    <rPh sb="2" eb="4">
      <t>リヨウ</t>
    </rPh>
    <rPh sb="4" eb="6">
      <t>ダンタイ</t>
    </rPh>
    <rPh sb="7" eb="9">
      <t>ニュウリョク</t>
    </rPh>
    <rPh sb="9" eb="10">
      <t>ヨウ</t>
    </rPh>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</si>
  <si>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</si>
  <si>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</si>
  <si>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※注文した商品が残った場合、返品はできません。</t>
    <rPh sb="1" eb="3">
      <t>チュウモン</t>
    </rPh>
    <rPh sb="5" eb="7">
      <t>ショウヒン</t>
    </rPh>
    <rPh sb="8" eb="9">
      <t>ノコ</t>
    </rPh>
    <rPh sb="11" eb="13">
      <t>バアイ</t>
    </rPh>
    <rPh sb="14" eb="16">
      <t>ヘンピン</t>
    </rPh>
    <phoneticPr fontId="8"/>
  </si>
  <si>
    <t>3袋入り（1玉150g）</t>
    <rPh sb="1" eb="2">
      <t>フクロ</t>
    </rPh>
    <rPh sb="2" eb="3">
      <t>イ</t>
    </rPh>
    <rPh sb="6" eb="7">
      <t>タマ</t>
    </rPh>
    <phoneticPr fontId="8"/>
  </si>
  <si>
    <t>鶏もも肉</t>
    <rPh sb="0" eb="1">
      <t>トリ</t>
    </rPh>
    <rPh sb="3" eb="4">
      <t>ニク</t>
    </rPh>
    <phoneticPr fontId="8"/>
  </si>
  <si>
    <t>カレーナンセット</t>
    <phoneticPr fontId="8"/>
  </si>
  <si>
    <t>団体名：</t>
    <rPh sb="0" eb="2">
      <t>ダンタイ</t>
    </rPh>
    <rPh sb="2" eb="3">
      <t>メイ</t>
    </rPh>
    <phoneticPr fontId="8"/>
  </si>
  <si>
    <t>食堂</t>
    <rPh sb="0" eb="2">
      <t>ショクドウ</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</si>
  <si>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</si>
  <si>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</si>
  <si>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</si>
  <si>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</si>
  <si>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</si>
  <si>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</si>
  <si>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</si>
  <si>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</si>
  <si>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</si>
  <si>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</si>
  <si>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</si>
  <si>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</si>
  <si>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</si>
  <si>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</si>
  <si>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</si>
  <si>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</si>
  <si>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</si>
  <si>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</si>
  <si>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</si>
  <si>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</si>
  <si>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</si>
  <si>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</si>
  <si>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</si>
  <si>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</si>
  <si>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</si>
  <si>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</si>
  <si>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</si>
  <si>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</si>
  <si>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</si>
  <si>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</si>
  <si>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</si>
  <si>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</si>
  <si>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</si>
  <si>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</si>
  <si>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</si>
  <si>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</si>
  <si>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</si>
  <si>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</si>
  <si>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</si>
  <si>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</si>
  <si>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</si>
  <si>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</si>
  <si>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</si>
  <si>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</si>
  <si>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</si>
  <si>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</si>
  <si>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</si>
  <si>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</si>
  <si>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</si>
  <si>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</si>
  <si>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</si>
  <si>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</si>
  <si>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</si>
  <si>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</si>
  <si>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</si>
  <si>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</si>
  <si>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</si>
  <si>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</si>
  <si>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</si>
  <si>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</si>
  <si>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</si>
  <si>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</si>
  <si>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</si>
  <si>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</si>
  <si>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</si>
  <si>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</si>
  <si>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</si>
  <si>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</si>
  <si>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</si>
  <si>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</si>
  <si>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</si>
  <si>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</si>
  <si>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</si>
  <si>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</si>
  <si>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</si>
  <si>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</si>
  <si>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</si>
  <si>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</si>
  <si>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焼きマシュマロ（9個入り2袋）</t>
    <rPh sb="0" eb="1">
      <t>ヤ</t>
    </rPh>
    <rPh sb="9" eb="10">
      <t>コ</t>
    </rPh>
    <rPh sb="10" eb="11">
      <t>イ</t>
    </rPh>
    <rPh sb="13" eb="14">
      <t>フクロ</t>
    </rPh>
    <phoneticPr fontId="8"/>
  </si>
  <si>
    <t>男　　</t>
    <phoneticPr fontId="8"/>
  </si>
  <si>
    <t>女　　</t>
    <rPh sb="0" eb="1">
      <t>オンナ</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</si>
  <si>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</si>
  <si>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</si>
  <si>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</si>
  <si>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</si>
  <si>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</si>
  <si>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プラネタリウム30分　幼児向け</t>
    <rPh sb="9" eb="10">
      <t>フン</t>
    </rPh>
    <rPh sb="11" eb="14">
      <t>ヨウジム</t>
    </rPh>
    <phoneticPr fontId="8"/>
  </si>
  <si>
    <t>から</t>
    <phoneticPr fontId="27" type="Hiragana" alignment="center"/>
  </si>
  <si>
    <t>まで</t>
    <phoneticPr fontId="27" type="Hiragana" alignment="center"/>
  </si>
  <si>
    <t>宿泊場所</t>
    <rPh sb="0" eb="4">
      <t>シュクハクバショ</t>
    </rPh>
    <phoneticPr fontId="8"/>
  </si>
  <si>
    <t>から</t>
    <phoneticPr fontId="8"/>
  </si>
  <si>
    <t>まで</t>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</si>
  <si>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</si>
  <si>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</si>
  <si>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</si>
  <si>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</si>
  <si>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</si>
  <si>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</si>
  <si>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1日目</t>
    <rPh sb="1" eb="3">
      <t>ニチメ</t>
    </rPh>
    <phoneticPr fontId="8"/>
  </si>
  <si>
    <t>2日目</t>
    <rPh sb="1" eb="3">
      <t>ニチメ</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</si>
  <si>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</si>
  <si>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</si>
  <si>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</si>
  <si>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</si>
  <si>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</si>
  <si>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</si>
  <si>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</si>
  <si>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</si>
  <si>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</si>
  <si>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</si>
  <si>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</si>
  <si>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</si>
  <si>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</si>
  <si>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</si>
  <si>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</si>
  <si>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</si>
  <si>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</si>
  <si>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</si>
  <si>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</si>
  <si>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</si>
  <si>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</si>
  <si>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</si>
  <si>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</si>
  <si>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</si>
  <si>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</si>
  <si>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</si>
  <si>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</si>
  <si>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</si>
  <si>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</si>
  <si>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</si>
  <si>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</si>
  <si>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</si>
  <si>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</si>
  <si>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</si>
  <si>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t>
    <phoneticPr fontId="8"/>
  </si>
  <si>
    <t>シーツセット</t>
    <phoneticPr fontId="8"/>
  </si>
  <si>
    <t>シーツ</t>
    <phoneticPr fontId="8"/>
  </si>
  <si>
    <t>枕カバー</t>
    <rPh sb="0" eb="1">
      <t>マクラ</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</si>
  <si>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</si>
  <si>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</si>
  <si>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</si>
  <si>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</si>
  <si>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</si>
  <si>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</si>
  <si>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</si>
  <si>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</si>
  <si>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</si>
  <si>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</si>
  <si>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</si>
  <si>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</si>
  <si>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</si>
  <si>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</si>
  <si>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</si>
  <si>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</si>
  <si>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</si>
  <si>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</si>
  <si>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</si>
  <si>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</si>
  <si>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</si>
  <si>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</si>
  <si>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</si>
  <si>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</si>
  <si>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</si>
  <si>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</si>
  <si>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</si>
  <si>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</si>
  <si>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</si>
  <si>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</si>
  <si>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</si>
  <si>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</si>
  <si>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</si>
  <si>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</si>
  <si>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</si>
  <si>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300ｍℓ</t>
    <phoneticPr fontId="8"/>
  </si>
  <si>
    <t>（　　　　　　　　　　）セット</t>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</si>
  <si>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</si>
  <si>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</si>
  <si>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</si>
  <si>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</si>
  <si>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</si>
  <si>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r>
      <t xml:space="preserve">●班編成（班での提供希望の場合、1班当たりの人数と班数をご記入ください）野外炊事の班は基本1班5人以上でご計画をお願いします。端数対応は可能です。
</t>
    </r>
    <r>
      <rPr>
        <b/>
        <sz val="9"/>
        <color rgb="FFFF0000"/>
        <rFont val="ＭＳ Ｐゴシック"/>
        <family val="3"/>
        <charset val="128"/>
      </rPr>
      <t>※複数回野外炊事実施団体で、野外炊事ごとに班数が変更になる場合には備考欄に記載してください。</t>
    </r>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</si>
  <si>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</si>
  <si>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</si>
  <si>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</si>
  <si>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</si>
  <si>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</si>
  <si>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</si>
  <si>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</si>
  <si>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</si>
  <si>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</si>
  <si>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</si>
  <si>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</si>
  <si>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</si>
  <si>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</si>
  <si>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r>
      <t>●入力後に反映される3桁の数字は本所の精算で必要になります。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ハンエイ</t>
    </rPh>
    <rPh sb="11" eb="12">
      <t>ケタ</t>
    </rPh>
    <rPh sb="13" eb="15">
      <t>スウジ</t>
    </rPh>
    <rPh sb="16" eb="18">
      <t>ホンショ</t>
    </rPh>
    <rPh sb="19" eb="21">
      <t>セイサン</t>
    </rPh>
    <rPh sb="22" eb="24">
      <t>ヒツヨウ</t>
    </rPh>
    <rPh sb="30" eb="31">
      <t>ケ</t>
    </rPh>
    <rPh sb="38" eb="39">
      <t>ノコ</t>
    </rPh>
    <rPh sb="51" eb="52">
      <t>ネガ</t>
    </rPh>
    <phoneticPr fontId="8"/>
  </si>
  <si>
    <t>入退所時間</t>
    <rPh sb="0" eb="1">
      <t>ニュウ</t>
    </rPh>
    <rPh sb="1" eb="3">
      <t>タイショ</t>
    </rPh>
    <rPh sb="3" eb="5">
      <t>ジカン</t>
    </rPh>
    <phoneticPr fontId="8"/>
  </si>
  <si>
    <t>入所</t>
    <rPh sb="0" eb="2">
      <t>ニュウショ</t>
    </rPh>
    <phoneticPr fontId="8"/>
  </si>
  <si>
    <t>分</t>
    <rPh sb="0" eb="1">
      <t>フン</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</si>
  <si>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</si>
  <si>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</si>
  <si>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</si>
  <si>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</si>
  <si>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</si>
  <si>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</si>
  <si>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</si>
  <si>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</si>
  <si>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入所日（○年○/○）</t>
    <rPh sb="0" eb="2">
      <t>ニュウショ</t>
    </rPh>
    <rPh sb="2" eb="3">
      <t>ビ</t>
    </rPh>
    <rPh sb="5" eb="6">
      <t>ネン</t>
    </rPh>
    <phoneticPr fontId="8"/>
  </si>
  <si>
    <t>退所日（○年○/○）</t>
    <rPh sb="0" eb="3">
      <t>タイショビ</t>
    </rPh>
    <rPh sb="5" eb="6">
      <t>ネン</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</si>
  <si>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</si>
  <si>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</si>
  <si>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</si>
  <si>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</si>
  <si>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</si>
  <si>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</si>
  <si>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</si>
  <si>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</si>
  <si>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</si>
  <si>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</si>
  <si>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</si>
  <si>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</si>
  <si>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</si>
  <si>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</si>
  <si>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</si>
  <si>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</si>
  <si>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</si>
  <si>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</si>
  <si>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</si>
  <si>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</si>
  <si>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カレーナンセット</t>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</si>
  <si>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</si>
  <si>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</si>
  <si>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</si>
  <si>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</si>
  <si>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</si>
  <si>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</si>
  <si>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</si>
  <si>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</si>
  <si>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</si>
  <si>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</si>
  <si>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</si>
  <si>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</si>
  <si>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</si>
  <si>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</si>
  <si>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</si>
  <si>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</si>
  <si>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</si>
  <si>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</si>
  <si>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</si>
  <si>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</si>
  <si>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</si>
  <si>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</si>
  <si>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</si>
  <si>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</si>
  <si>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</si>
  <si>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</si>
  <si>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</si>
  <si>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</si>
  <si>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</si>
  <si>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</si>
  <si>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</si>
  <si>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</si>
  <si>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</si>
  <si>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</si>
  <si>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</si>
  <si>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</si>
  <si>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</si>
  <si>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</si>
  <si>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</si>
  <si>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</si>
  <si>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</si>
  <si>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　有　　□　無</t>
    <rPh sb="2" eb="3">
      <t>アリ</t>
    </rPh>
    <rPh sb="7" eb="8">
      <t>ナシ</t>
    </rPh>
    <phoneticPr fontId="8"/>
  </si>
  <si>
    <t>フリガナ</t>
    <phoneticPr fontId="27" type="Hiragana" alignment="center"/>
  </si>
  <si>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</si>
  <si>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</si>
  <si>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</si>
  <si>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</si>
  <si>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</si>
  <si>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</si>
  <si>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</si>
  <si>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</si>
  <si>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</si>
  <si>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</si>
  <si>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</si>
  <si>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</si>
  <si>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</si>
  <si>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</si>
  <si>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</si>
  <si>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</si>
  <si>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</si>
  <si>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※アルコール注文書については「飲酒許可申請書」を一読し、サインをしてご提出ください。</t>
    <phoneticPr fontId="8"/>
  </si>
  <si>
    <t>●パーティ料理・おつまみ</t>
    <rPh sb="5" eb="7">
      <t>リョウリ</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</si>
  <si>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</si>
  <si>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</si>
  <si>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</si>
  <si>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</si>
  <si>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</si>
  <si>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</si>
  <si>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</si>
  <si>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</si>
  <si>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</si>
  <si>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</si>
  <si>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本館</t>
    <rPh sb="1" eb="3">
      <t>ホンカン</t>
    </rPh>
    <phoneticPr fontId="8"/>
  </si>
  <si>
    <t>　　バンガロー</t>
    <phoneticPr fontId="8"/>
  </si>
  <si>
    <t>　テント</t>
    <phoneticPr fontId="8"/>
  </si>
  <si>
    <t>チキンライス</t>
    <phoneticPr fontId="8"/>
  </si>
  <si>
    <t>　　　カレーライス</t>
    <phoneticPr fontId="8"/>
  </si>
  <si>
    <t>　　　希望する</t>
    <rPh sb="3" eb="5">
      <t>キボウ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</si>
  <si>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</si>
  <si>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t>バンガロー</t>
    <phoneticPr fontId="27" type="Hiragana" alignment="center"/>
  </si>
  <si>
    <t>　本館</t>
    <rPh sb="1" eb="3">
      <t>ほんかん</t>
    </rPh>
    <phoneticPr fontId="27" type="Hiragana" alignment="center"/>
  </si>
  <si>
    <t>　テント</t>
    <phoneticPr fontId="27" type="Hiragana" alignment="center"/>
  </si>
  <si>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</si>
  <si>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</si>
  <si>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</si>
  <si>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</si>
  <si>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</si>
  <si>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</si>
  <si>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</si>
  <si>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</si>
  <si>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記入例</t>
    <rPh sb="0" eb="3">
      <t>キニュウレイ</t>
    </rPh>
    <phoneticPr fontId="8"/>
  </si>
  <si>
    <t>357-0111</t>
    <phoneticPr fontId="8"/>
  </si>
  <si>
    <t>飯能市上名栗1289-2</t>
    <rPh sb="0" eb="3">
      <t>ハンノウシ</t>
    </rPh>
    <rPh sb="3" eb="6">
      <t>カミナグリ</t>
    </rPh>
    <phoneticPr fontId="8"/>
  </si>
  <si>
    <t>名栗　太郎</t>
    <rPh sb="3" eb="5">
      <t>タロウ</t>
    </rPh>
    <phoneticPr fontId="8"/>
  </si>
  <si>
    <t>名栗　花子</t>
    <rPh sb="0" eb="2">
      <t>ナグリ</t>
    </rPh>
    <rPh sb="3" eb="5">
      <t>ハナコ</t>
    </rPh>
    <phoneticPr fontId="8"/>
  </si>
  <si>
    <t>042-979-1011</t>
    <phoneticPr fontId="8"/>
  </si>
  <si>
    <t>090-0000-0000</t>
    <phoneticPr fontId="8"/>
  </si>
  <si>
    <t>042-979-1013</t>
    <phoneticPr fontId="8"/>
  </si>
  <si>
    <t>集団生活を通して規律を守る大切さや、協調性を学ぶ</t>
    <rPh sb="0" eb="4">
      <t>シュウダンセイカツ</t>
    </rPh>
    <rPh sb="5" eb="6">
      <t>トオ</t>
    </rPh>
    <rPh sb="8" eb="10">
      <t>キリツ</t>
    </rPh>
    <rPh sb="11" eb="12">
      <t>マモ</t>
    </rPh>
    <rPh sb="13" eb="15">
      <t>タイセツ</t>
    </rPh>
    <rPh sb="18" eb="21">
      <t>キョウチョウセイ</t>
    </rPh>
    <rPh sb="22" eb="23">
      <t>マナ</t>
    </rPh>
    <phoneticPr fontId="8"/>
  </si>
  <si>
    <t>naguri@tokyu-com.co.jp</t>
    <phoneticPr fontId="8"/>
  </si>
  <si>
    <t>2023年</t>
    <rPh sb="4" eb="5">
      <t>ネン</t>
    </rPh>
    <phoneticPr fontId="8"/>
  </si>
  <si>
    <t>13時</t>
    <rPh sb="2" eb="3">
      <t>ジ</t>
    </rPh>
    <phoneticPr fontId="8"/>
  </si>
  <si>
    <t>00分</t>
    <rPh sb="2" eb="3">
      <t>フン</t>
    </rPh>
    <phoneticPr fontId="8"/>
  </si>
  <si>
    <t>30分</t>
    <rPh sb="2" eb="3">
      <t>フン</t>
    </rPh>
    <phoneticPr fontId="8"/>
  </si>
  <si>
    <t>電車～登山</t>
    <rPh sb="0" eb="2">
      <t>デンシャ</t>
    </rPh>
    <rPh sb="3" eb="5">
      <t>トザン</t>
    </rPh>
    <phoneticPr fontId="8"/>
  </si>
  <si>
    <t>バス</t>
    <phoneticPr fontId="8"/>
  </si>
  <si>
    <t>10時</t>
    <rPh sb="2" eb="3">
      <t>ジ</t>
    </rPh>
    <phoneticPr fontId="8"/>
  </si>
  <si>
    <t>なし</t>
    <phoneticPr fontId="8"/>
  </si>
  <si>
    <t>　　　現金　　　振込み　　　電子決済　　　クレジットカード</t>
    <rPh sb="3" eb="5">
      <t>ゲンキン</t>
    </rPh>
    <rPh sb="8" eb="10">
      <t>フリコ</t>
    </rPh>
    <rPh sb="14" eb="18">
      <t>デンシケッサイ</t>
    </rPh>
    <phoneticPr fontId="8"/>
  </si>
  <si>
    <t>野外炊事</t>
    <rPh sb="0" eb="4">
      <t>ヤガイスイジ</t>
    </rPh>
    <phoneticPr fontId="8"/>
  </si>
  <si>
    <t>パックジュース（リンゴ　200mℓ）</t>
  </si>
  <si>
    <t>パックジュース（オレンジ　200mℓ）</t>
  </si>
  <si>
    <t>ホイル焼きセット</t>
  </si>
  <si>
    <t>　やかん</t>
  </si>
  <si>
    <t>ロックアイス（2㎏）</t>
  </si>
  <si>
    <t>☀</t>
  </si>
  <si>
    <t>☂</t>
  </si>
  <si>
    <t>キャンドルファイア</t>
  </si>
  <si>
    <r>
      <rPr>
        <b/>
        <sz val="9"/>
        <rFont val="HGP明朝B"/>
        <family val="1"/>
        <charset val="128"/>
      </rPr>
      <t>※注意事項</t>
    </r>
    <r>
      <rPr>
        <sz val="9"/>
        <rFont val="HGP明朝B"/>
        <family val="1"/>
        <charset val="128"/>
      </rPr>
      <t xml:space="preserve">
・グループチャレンジは</t>
    </r>
    <r>
      <rPr>
        <b/>
        <sz val="9"/>
        <color rgb="FFFF0000"/>
        <rFont val="HGP明朝B"/>
        <family val="1"/>
        <charset val="128"/>
      </rPr>
      <t>1班10人程度</t>
    </r>
    <r>
      <rPr>
        <sz val="9"/>
        <rFont val="HGP明朝B"/>
        <family val="1"/>
        <charset val="128"/>
      </rPr>
      <t>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</si>
  <si>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　本日体調不良者なし</t>
    <rPh sb="3" eb="10">
      <t>ホンジツタイチョウフリョウシャ</t>
    </rPh>
    <phoneticPr fontId="8"/>
  </si>
  <si>
    <t>到着・はじめの集い</t>
    <rPh sb="0" eb="2">
      <t>トウチャク</t>
    </rPh>
    <rPh sb="7" eb="8">
      <t>ツド</t>
    </rPh>
    <phoneticPr fontId="8"/>
  </si>
  <si>
    <t>つどいの広場</t>
    <rPh sb="4" eb="6">
      <t>ヒロバ</t>
    </rPh>
    <phoneticPr fontId="8"/>
  </si>
  <si>
    <t>プレイホール</t>
    <phoneticPr fontId="8"/>
  </si>
  <si>
    <t>森の生き物探し</t>
    <rPh sb="0" eb="1">
      <t>モリ</t>
    </rPh>
    <rPh sb="2" eb="3">
      <t>イ</t>
    </rPh>
    <rPh sb="4" eb="6">
      <t>モノサガ</t>
    </rPh>
    <phoneticPr fontId="8"/>
  </si>
  <si>
    <t>屋外</t>
    <rPh sb="0" eb="2">
      <t>オクガイ</t>
    </rPh>
    <phoneticPr fontId="8"/>
  </si>
  <si>
    <t>プラネタリウム</t>
    <phoneticPr fontId="8"/>
  </si>
  <si>
    <t>プラネタリウム館</t>
    <rPh sb="7" eb="8">
      <t>カン</t>
    </rPh>
    <phoneticPr fontId="8"/>
  </si>
  <si>
    <t>入室</t>
    <rPh sb="0" eb="2">
      <t>ニュウシツ</t>
    </rPh>
    <phoneticPr fontId="8"/>
  </si>
  <si>
    <t>わくわく冒険ゲーム</t>
    <rPh sb="4" eb="6">
      <t>ボウケン</t>
    </rPh>
    <phoneticPr fontId="8"/>
  </si>
  <si>
    <t>ヒノキのマグネット</t>
    <phoneticPr fontId="8"/>
  </si>
  <si>
    <t>ピロティ</t>
    <phoneticPr fontId="8"/>
  </si>
  <si>
    <t>夕食</t>
    <rPh sb="0" eb="2">
      <t>ユウショク</t>
    </rPh>
    <phoneticPr fontId="8"/>
  </si>
  <si>
    <t>食堂</t>
    <rPh sb="0" eb="2">
      <t>ショクドウ</t>
    </rPh>
    <phoneticPr fontId="8"/>
  </si>
  <si>
    <t>キャンプファイア</t>
    <phoneticPr fontId="8"/>
  </si>
  <si>
    <t>第一ファイア場</t>
    <rPh sb="0" eb="2">
      <t>ダイイチ</t>
    </rPh>
    <rPh sb="6" eb="7">
      <t>ジョウ</t>
    </rPh>
    <phoneticPr fontId="8"/>
  </si>
  <si>
    <t>キャンドルファイア</t>
    <phoneticPr fontId="8"/>
  </si>
  <si>
    <t>入浴</t>
    <rPh sb="0" eb="2">
      <t>ニュウヨク</t>
    </rPh>
    <phoneticPr fontId="8"/>
  </si>
  <si>
    <t>就寝</t>
    <rPh sb="0" eb="2">
      <t>シュウシン</t>
    </rPh>
    <phoneticPr fontId="8"/>
  </si>
  <si>
    <t>20:00～21:00</t>
    <phoneticPr fontId="8"/>
  </si>
  <si>
    <t>朝の集い</t>
    <rPh sb="0" eb="1">
      <t>アサ</t>
    </rPh>
    <rPh sb="2" eb="3">
      <t>ツド</t>
    </rPh>
    <phoneticPr fontId="8"/>
  </si>
  <si>
    <t>朝食</t>
    <rPh sb="0" eb="2">
      <t>チョウショク</t>
    </rPh>
    <phoneticPr fontId="8"/>
  </si>
  <si>
    <t>バードコール</t>
    <phoneticPr fontId="8"/>
  </si>
  <si>
    <t>ホイル焼き</t>
    <rPh sb="3" eb="4">
      <t>ヤ</t>
    </rPh>
    <phoneticPr fontId="8"/>
  </si>
  <si>
    <t>野外炊事場</t>
    <rPh sb="0" eb="5">
      <t>ヤガイスイジバ</t>
    </rPh>
    <phoneticPr fontId="8"/>
  </si>
  <si>
    <t>片付け</t>
    <rPh sb="0" eb="2">
      <t>カタヅ</t>
    </rPh>
    <phoneticPr fontId="8"/>
  </si>
  <si>
    <t>名栗　太郎</t>
    <rPh sb="0" eb="2">
      <t>ナグリ</t>
    </rPh>
    <rPh sb="3" eb="5">
      <t>タロウ</t>
    </rPh>
    <phoneticPr fontId="8"/>
  </si>
  <si>
    <t>飯能市上名栗0000-00</t>
    <rPh sb="0" eb="6">
      <t>ハンノウシカミナグリ</t>
    </rPh>
    <phoneticPr fontId="8"/>
  </si>
  <si>
    <t>公務員</t>
    <rPh sb="0" eb="3">
      <t>コウムイン</t>
    </rPh>
    <phoneticPr fontId="8"/>
  </si>
  <si>
    <t>名栗　花子</t>
    <rPh sb="0" eb="2">
      <t>ナグリ</t>
    </rPh>
    <rPh sb="3" eb="5">
      <t>ハナコ</t>
    </rPh>
    <phoneticPr fontId="8"/>
  </si>
  <si>
    <t>〃</t>
    <phoneticPr fontId="8"/>
  </si>
  <si>
    <t>主婦</t>
    <rPh sb="0" eb="2">
      <t>シュフ</t>
    </rPh>
    <phoneticPr fontId="8"/>
  </si>
  <si>
    <t>小学生</t>
    <rPh sb="0" eb="3">
      <t>ショウガクセイ</t>
    </rPh>
    <phoneticPr fontId="8"/>
  </si>
  <si>
    <t>幼児</t>
    <rPh sb="0" eb="2">
      <t>ヨウジ</t>
    </rPh>
    <phoneticPr fontId="8"/>
  </si>
  <si>
    <t>東京都新宿区00-00-0</t>
    <rPh sb="0" eb="3">
      <t>トウキョウト</t>
    </rPh>
    <rPh sb="3" eb="6">
      <t>シンジュクク</t>
    </rPh>
    <phoneticPr fontId="8"/>
  </si>
  <si>
    <t>大学生</t>
    <rPh sb="0" eb="3">
      <t>ダイガクセイ</t>
    </rPh>
    <phoneticPr fontId="8"/>
  </si>
  <si>
    <t>名栗　○○</t>
    <rPh sb="0" eb="2">
      <t>ナグリ</t>
    </rPh>
    <phoneticPr fontId="8"/>
  </si>
  <si>
    <t>山野　○○</t>
    <rPh sb="0" eb="2">
      <t>ヤマノ</t>
    </rPh>
    <phoneticPr fontId="8"/>
  </si>
  <si>
    <t>川野　○○</t>
    <rPh sb="0" eb="2">
      <t>カワノ</t>
    </rPh>
    <phoneticPr fontId="8"/>
  </si>
  <si>
    <t>秩父郡横瀬町0000-00</t>
    <rPh sb="0" eb="3">
      <t>チチブグン</t>
    </rPh>
    <rPh sb="3" eb="6">
      <t>ヨコゼマチ</t>
    </rPh>
    <phoneticPr fontId="8"/>
  </si>
  <si>
    <t>パート</t>
    <phoneticPr fontId="8"/>
  </si>
  <si>
    <t>鹿野　○○</t>
    <rPh sb="0" eb="2">
      <t>シカノ</t>
    </rPh>
    <phoneticPr fontId="8"/>
  </si>
  <si>
    <t>飯能市双柳000-0-0</t>
    <rPh sb="0" eb="3">
      <t>ハンノウシ</t>
    </rPh>
    <rPh sb="3" eb="5">
      <t>ナミヤナギ</t>
    </rPh>
    <phoneticPr fontId="8"/>
  </si>
  <si>
    <t>高校生</t>
    <rPh sb="0" eb="3">
      <t>コウコウセイ</t>
    </rPh>
    <phoneticPr fontId="8"/>
  </si>
  <si>
    <t>日帰り</t>
    <rPh sb="0" eb="2">
      <t>ヒガエ</t>
    </rPh>
    <phoneticPr fontId="8"/>
  </si>
  <si>
    <t>○○　○○</t>
    <phoneticPr fontId="8"/>
  </si>
  <si>
    <t>飯能市</t>
    <rPh sb="0" eb="3">
      <t>ハンノウシ</t>
    </rPh>
    <phoneticPr fontId="8"/>
  </si>
  <si>
    <t>入間市</t>
    <rPh sb="0" eb="3">
      <t>イルマシ</t>
    </rPh>
    <phoneticPr fontId="8"/>
  </si>
  <si>
    <t>ドライバー</t>
    <phoneticPr fontId="8"/>
  </si>
  <si>
    <t>カメラマン</t>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</si>
  <si>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名栗げんきプラザからのお知らせなど必要の無い場合はチェックをお願いします。</t>
    </r>
    <rPh sb="3" eb="5">
      <t>ニュウリョク</t>
    </rPh>
    <rPh sb="7" eb="8">
      <t>ネガ</t>
    </rPh>
    <rPh sb="202" eb="204">
      <t>ジギョウ</t>
    </rPh>
    <rPh sb="204" eb="207">
      <t>アンナイトウ</t>
    </rPh>
    <phoneticPr fontId="8"/>
  </si>
  <si>
    <t>naguri tarou</t>
    <phoneticPr fontId="8"/>
  </si>
  <si>
    <t>gennki puraza</t>
    <phoneticPr fontId="8"/>
  </si>
  <si>
    <t>xs1234567</t>
    <phoneticPr fontId="8"/>
  </si>
  <si>
    <t>xs0000000</t>
    <phoneticPr fontId="8"/>
  </si>
  <si>
    <t>カナダ</t>
    <phoneticPr fontId="8"/>
  </si>
  <si>
    <t>アメリカ</t>
    <phoneticPr fontId="8"/>
  </si>
  <si>
    <t>000-0000 Victoria Vancouver B.C ZIp</t>
    <phoneticPr fontId="8"/>
  </si>
  <si>
    <t>0000 Amphitheatre Parkway, Mountain View, CA 00000</t>
    <phoneticPr fontId="8"/>
  </si>
  <si>
    <t>翻訳</t>
    <rPh sb="0" eb="2">
      <t>ホンヤク</t>
    </rPh>
    <phoneticPr fontId="8"/>
  </si>
  <si>
    <t>日帰り</t>
    <rPh sb="0" eb="2">
      <t>ヒガエ</t>
    </rPh>
    <phoneticPr fontId="8"/>
  </si>
  <si>
    <t>　　　1　枚目／　　1　枚</t>
    <rPh sb="5" eb="6">
      <t>マイ</t>
    </rPh>
    <rPh sb="6" eb="7">
      <t>メ</t>
    </rPh>
    <rPh sb="12" eb="13">
      <t>マイ</t>
    </rPh>
    <phoneticPr fontId="8"/>
  </si>
  <si>
    <t>　　1　枚目／　1　枚</t>
    <rPh sb="4" eb="5">
      <t>マイ</t>
    </rPh>
    <rPh sb="5" eb="6">
      <t>メ</t>
    </rPh>
    <rPh sb="10" eb="11">
      <t>マイ</t>
    </rPh>
    <phoneticPr fontId="8"/>
  </si>
  <si>
    <t>げんき　ぷらざ</t>
    <phoneticPr fontId="8"/>
  </si>
  <si>
    <t>元気　プラザ</t>
    <rPh sb="0" eb="2">
      <t>ゲンキ</t>
    </rPh>
    <phoneticPr fontId="8"/>
  </si>
  <si>
    <t>042-979-1011</t>
    <phoneticPr fontId="8"/>
  </si>
  <si>
    <t>090-0000-0000</t>
    <phoneticPr fontId="8"/>
  </si>
  <si>
    <t>naguri@tokyu-com.co.jp</t>
    <phoneticPr fontId="8"/>
  </si>
  <si>
    <t>卵</t>
    <rPh sb="0" eb="1">
      <t>タマゴ</t>
    </rPh>
    <phoneticPr fontId="8"/>
  </si>
  <si>
    <t>症状：肌がかゆくなる</t>
    <rPh sb="0" eb="2">
      <t>ショウジョウ</t>
    </rPh>
    <rPh sb="3" eb="4">
      <t>ハダ</t>
    </rPh>
    <phoneticPr fontId="8"/>
  </si>
  <si>
    <t>2020年　　　2月　　？日頃</t>
    <rPh sb="4" eb="5">
      <t>ネン</t>
    </rPh>
    <rPh sb="9" eb="10">
      <t>ガツ</t>
    </rPh>
    <rPh sb="13" eb="14">
      <t>ニチ</t>
    </rPh>
    <rPh sb="14" eb="15">
      <t>コロ</t>
    </rPh>
    <phoneticPr fontId="8"/>
  </si>
  <si>
    <t>げんきプラザ病院</t>
    <rPh sb="6" eb="8">
      <t>ビョウイン</t>
    </rPh>
    <phoneticPr fontId="8"/>
  </si>
  <si>
    <t>042-000-0000</t>
    <phoneticPr fontId="8"/>
  </si>
  <si>
    <t>朝食</t>
    <rPh sb="0" eb="2">
      <t>チョウショク</t>
    </rPh>
    <phoneticPr fontId="8"/>
  </si>
  <si>
    <t>B:オムレツ</t>
    <phoneticPr fontId="8"/>
  </si>
  <si>
    <t>⇒火が通っていてもだめです。</t>
    <rPh sb="1" eb="2">
      <t>ヒ</t>
    </rPh>
    <rPh sb="3" eb="4">
      <t>トオ</t>
    </rPh>
    <phoneticPr fontId="8"/>
  </si>
  <si>
    <t>11～15個入り</t>
    <rPh sb="5" eb="6">
      <t>コ</t>
    </rPh>
    <rPh sb="6" eb="7">
      <t>イ</t>
    </rPh>
    <phoneticPr fontId="8"/>
  </si>
  <si>
    <t>ブロッコリー</t>
    <phoneticPr fontId="141"/>
  </si>
  <si>
    <t>約200ｇ</t>
    <rPh sb="0" eb="1">
      <t>ヤク</t>
    </rPh>
    <phoneticPr fontId="141"/>
  </si>
  <si>
    <t>1袋</t>
    <rPh sb="1" eb="2">
      <t>フクロ</t>
    </rPh>
    <phoneticPr fontId="141"/>
  </si>
  <si>
    <t>ブロッコリー(冷凍)</t>
    <rPh sb="7" eb="9">
      <t>レイトウ</t>
    </rPh>
    <phoneticPr fontId="141"/>
  </si>
  <si>
    <t>約100ｇ</t>
    <rPh sb="0" eb="1">
      <t>ヤク</t>
    </rPh>
    <phoneticPr fontId="141"/>
  </si>
  <si>
    <t>かぼちゃ(乱切・冷凍)</t>
    <rPh sb="5" eb="7">
      <t>ランギ</t>
    </rPh>
    <rPh sb="8" eb="10">
      <t>レイトウ</t>
    </rPh>
    <phoneticPr fontId="141"/>
  </si>
  <si>
    <t>ほうれん草</t>
    <rPh sb="4" eb="5">
      <t>ソウ</t>
    </rPh>
    <phoneticPr fontId="141"/>
  </si>
  <si>
    <t>1個</t>
    <rPh sb="1" eb="2">
      <t>コ</t>
    </rPh>
    <phoneticPr fontId="141"/>
  </si>
  <si>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</si>
  <si>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</si>
  <si>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</si>
  <si>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</si>
  <si>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</si>
  <si>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</si>
  <si>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</si>
  <si>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41"/>
  </si>
  <si>
    <t>190ｇ(100ｇ固形量)</t>
    <rPh sb="9" eb="11">
      <t>コケイ</t>
    </rPh>
    <rPh sb="11" eb="12">
      <t>リョウ</t>
    </rPh>
    <phoneticPr fontId="8"/>
  </si>
  <si>
    <t>だしの素 (本だし）</t>
    <rPh sb="3" eb="4">
      <t>モト</t>
    </rPh>
    <rPh sb="6" eb="7">
      <t>ホン</t>
    </rPh>
    <phoneticPr fontId="8"/>
  </si>
  <si>
    <t>（税込）</t>
    <rPh sb="1" eb="3">
      <t>ゼイコ</t>
    </rPh>
    <phoneticPr fontId="141"/>
  </si>
  <si>
    <t>時価</t>
    <rPh sb="0" eb="2">
      <t>ジカ</t>
    </rPh>
    <phoneticPr fontId="141"/>
  </si>
  <si>
    <t>単価</t>
    <rPh sb="0" eb="2">
      <t>タンカ</t>
    </rPh>
    <phoneticPr fontId="141"/>
  </si>
  <si>
    <t>名栗げんきプラザ</t>
    <rPh sb="0" eb="2">
      <t>ナグリ</t>
    </rPh>
    <phoneticPr fontId="8"/>
  </si>
  <si>
    <t>00</t>
    <phoneticPr fontId="8"/>
  </si>
  <si>
    <t>朝食サンドイッチセット</t>
    <rPh sb="0" eb="2">
      <t>チョウショク</t>
    </rPh>
    <phoneticPr fontId="8"/>
  </si>
  <si>
    <t>朝食サンドイッチセット</t>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</si>
  <si>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</si>
  <si>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</si>
  <si>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</si>
  <si>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令和5年　3月 1日ver</t>
    <rPh sb="0" eb="2">
      <t>レイワ</t>
    </rPh>
    <rPh sb="3" eb="4">
      <t>ネン</t>
    </rPh>
    <rPh sb="6" eb="7">
      <t>ガツ</t>
    </rPh>
    <rPh sb="9" eb="10">
      <t>ニチ</t>
    </rPh>
    <phoneticPr fontId="8"/>
  </si>
  <si>
    <t>昼食</t>
    <rPh sb="0" eb="2">
      <t>チュウショク</t>
    </rPh>
    <phoneticPr fontId="8"/>
  </si>
  <si>
    <t>（　：　）</t>
    <phoneticPr fontId="8"/>
  </si>
  <si>
    <t>（17：30）</t>
    <phoneticPr fontId="8"/>
  </si>
  <si>
    <t>（7：15）</t>
    <phoneticPr fontId="8"/>
  </si>
  <si>
    <t>ドラム缶ドリア（炊いたご飯）</t>
    <rPh sb="3" eb="4">
      <t>カン</t>
    </rPh>
    <rPh sb="8" eb="9">
      <t>タ</t>
    </rPh>
    <rPh sb="12" eb="13">
      <t>ハン</t>
    </rPh>
    <phoneticPr fontId="8"/>
  </si>
  <si>
    <t>＊14</t>
    <phoneticPr fontId="8"/>
  </si>
  <si>
    <r>
      <t>提出済書類
（施設記入）</t>
    </r>
    <r>
      <rPr>
        <b/>
        <sz val="10"/>
        <color rgb="FFFF0000"/>
        <rFont val="ＭＳ Ｐゴシック"/>
        <family val="3"/>
        <charset val="128"/>
      </rPr>
      <t>＊1</t>
    </r>
    <rPh sb="0" eb="2">
      <t>テイシュツ</t>
    </rPh>
    <rPh sb="2" eb="3">
      <t>スミ</t>
    </rPh>
    <rPh sb="3" eb="5">
      <t>ショルイ</t>
    </rPh>
    <rPh sb="7" eb="11">
      <t>シセツキニュウ</t>
    </rPh>
    <phoneticPr fontId="8"/>
  </si>
  <si>
    <r>
      <rPr>
        <b/>
        <sz val="11"/>
        <color rgb="FFFF0000"/>
        <rFont val="ＭＳ Ｐゴシック"/>
        <family val="3"/>
        <charset val="128"/>
      </rPr>
      <t>＊3</t>
    </r>
    <r>
      <rPr>
        <b/>
        <sz val="11"/>
        <rFont val="ＭＳ Ｐゴシック"/>
        <family val="3"/>
        <charset val="128"/>
      </rPr>
      <t>　団体情報</t>
    </r>
    <rPh sb="3" eb="7">
      <t>ダンタイジョウホウ</t>
    </rPh>
    <phoneticPr fontId="8"/>
  </si>
  <si>
    <r>
      <t>ヨミガナ　</t>
    </r>
    <r>
      <rPr>
        <b/>
        <sz val="10"/>
        <color rgb="FFFF0000"/>
        <rFont val="ＭＳ Ｐゴシック"/>
        <family val="3"/>
        <charset val="128"/>
      </rPr>
      <t>＊4</t>
    </r>
    <phoneticPr fontId="8"/>
  </si>
  <si>
    <r>
      <t>利用目的　</t>
    </r>
    <r>
      <rPr>
        <b/>
        <sz val="11"/>
        <color rgb="FFFF0000"/>
        <rFont val="ＭＳ Ｐゴシック"/>
        <family val="3"/>
        <charset val="128"/>
      </rPr>
      <t>＊5</t>
    </r>
    <rPh sb="0" eb="4">
      <t>リヨウモクテキ</t>
    </rPh>
    <phoneticPr fontId="8"/>
  </si>
  <si>
    <r>
      <t>メールアドレス　</t>
    </r>
    <r>
      <rPr>
        <b/>
        <sz val="10"/>
        <color rgb="FFFF0000"/>
        <rFont val="ＭＳ Ｐゴシック"/>
        <family val="3"/>
        <charset val="128"/>
      </rPr>
      <t>＊6</t>
    </r>
    <phoneticPr fontId="8"/>
  </si>
  <si>
    <r>
      <t>荷物輸送希望　</t>
    </r>
    <r>
      <rPr>
        <b/>
        <sz val="10"/>
        <color rgb="FFFF0000"/>
        <rFont val="ＭＳ Ｐゴシック"/>
        <family val="3"/>
        <charset val="128"/>
      </rPr>
      <t>＊7</t>
    </r>
    <rPh sb="0" eb="4">
      <t>ニモツユソウ</t>
    </rPh>
    <rPh sb="4" eb="6">
      <t>キボウ</t>
    </rPh>
    <phoneticPr fontId="8"/>
  </si>
  <si>
    <r>
      <t>精算方法（わかる範囲で入力）　</t>
    </r>
    <r>
      <rPr>
        <b/>
        <sz val="10"/>
        <color rgb="FFFF0000"/>
        <rFont val="ＭＳ Ｐゴシック"/>
        <family val="3"/>
        <charset val="128"/>
      </rPr>
      <t>＊8</t>
    </r>
    <rPh sb="0" eb="4">
      <t>セイサンホウホウ</t>
    </rPh>
    <rPh sb="8" eb="10">
      <t>ハンイ</t>
    </rPh>
    <rPh sb="11" eb="13">
      <t>ニュウリョク</t>
    </rPh>
    <phoneticPr fontId="8"/>
  </si>
  <si>
    <r>
      <rPr>
        <b/>
        <sz val="11"/>
        <color rgb="FFFF0000"/>
        <rFont val="ＭＳ Ｐゴシック"/>
        <family val="3"/>
        <charset val="128"/>
      </rPr>
      <t>＊9</t>
    </r>
    <r>
      <rPr>
        <b/>
        <sz val="11"/>
        <rFont val="ＭＳ Ｐゴシック"/>
        <family val="3"/>
        <charset val="128"/>
      </rPr>
      <t>　利用人数</t>
    </r>
    <rPh sb="3" eb="7">
      <t>リヨウニンズウ</t>
    </rPh>
    <phoneticPr fontId="8"/>
  </si>
  <si>
    <r>
      <t>夕食</t>
    </r>
    <r>
      <rPr>
        <b/>
        <sz val="11"/>
        <color rgb="FFFF0000"/>
        <rFont val="ＭＳ Ｐゴシック"/>
        <family val="3"/>
        <charset val="128"/>
      </rPr>
      <t>＊10</t>
    </r>
    <rPh sb="0" eb="2">
      <t>ユウショク</t>
    </rPh>
    <phoneticPr fontId="8"/>
  </si>
  <si>
    <r>
      <t>幼児メニュー希望の団体　</t>
    </r>
    <r>
      <rPr>
        <b/>
        <sz val="11"/>
        <color rgb="FFFF0000"/>
        <rFont val="ＭＳ Ｐゴシック"/>
        <family val="3"/>
        <charset val="128"/>
      </rPr>
      <t>＊11</t>
    </r>
    <rPh sb="0" eb="2">
      <t>ヨウジ</t>
    </rPh>
    <rPh sb="6" eb="8">
      <t>キボウ</t>
    </rPh>
    <rPh sb="9" eb="11">
      <t>ダンタイ</t>
    </rPh>
    <phoneticPr fontId="8"/>
  </si>
  <si>
    <r>
      <t>翌日の給茶希望（朝のみです）　</t>
    </r>
    <r>
      <rPr>
        <b/>
        <sz val="11"/>
        <color rgb="FFFF0000"/>
        <rFont val="ＭＳ Ｐゴシック"/>
        <family val="3"/>
        <charset val="128"/>
      </rPr>
      <t>＊12</t>
    </r>
    <rPh sb="0" eb="2">
      <t>ヨクジツ</t>
    </rPh>
    <rPh sb="3" eb="5">
      <t>キュウチャ</t>
    </rPh>
    <rPh sb="5" eb="7">
      <t>キボウ</t>
    </rPh>
    <rPh sb="8" eb="9">
      <t>アサ</t>
    </rPh>
    <phoneticPr fontId="8"/>
  </si>
  <si>
    <r>
      <t>受取時間　</t>
    </r>
    <r>
      <rPr>
        <b/>
        <sz val="11"/>
        <color rgb="FFFF0000"/>
        <rFont val="ＭＳ Ｐゴシック"/>
        <family val="3"/>
        <charset val="128"/>
      </rPr>
      <t>＊13</t>
    </r>
    <rPh sb="0" eb="2">
      <t>ウケトリ</t>
    </rPh>
    <rPh sb="2" eb="4">
      <t>ジカン</t>
    </rPh>
    <phoneticPr fontId="8"/>
  </si>
  <si>
    <r>
      <t>利用日　</t>
    </r>
    <r>
      <rPr>
        <sz val="16"/>
        <color rgb="FFFF0000"/>
        <rFont val="ＭＳ Ｐゴシック"/>
        <family val="3"/>
        <charset val="128"/>
      </rPr>
      <t>＊15</t>
    </r>
    <rPh sb="0" eb="3">
      <t>リヨウビ</t>
    </rPh>
    <phoneticPr fontId="8"/>
  </si>
  <si>
    <r>
      <t>オリエンテーリング関係　</t>
    </r>
    <r>
      <rPr>
        <b/>
        <sz val="11"/>
        <color rgb="FFFF0000"/>
        <rFont val="ＭＳ Ｐゴシック"/>
        <family val="3"/>
        <charset val="128"/>
      </rPr>
      <t>＊16</t>
    </r>
    <rPh sb="9" eb="11">
      <t>カンケイ</t>
    </rPh>
    <phoneticPr fontId="8"/>
  </si>
  <si>
    <r>
      <t>チャレンジ型アクテビティ・
指導型アクティビティ　</t>
    </r>
    <r>
      <rPr>
        <b/>
        <sz val="11"/>
        <color rgb="FFFF0000"/>
        <rFont val="ＭＳ Ｐゴシック"/>
        <family val="3"/>
        <charset val="128"/>
      </rPr>
      <t>＊17</t>
    </r>
    <rPh sb="5" eb="6">
      <t>ガタ</t>
    </rPh>
    <rPh sb="14" eb="16">
      <t>シドウ</t>
    </rPh>
    <rPh sb="16" eb="17">
      <t>ガタ</t>
    </rPh>
    <phoneticPr fontId="8"/>
  </si>
  <si>
    <r>
      <t>プラネタリウム希望内容　</t>
    </r>
    <r>
      <rPr>
        <b/>
        <sz val="11"/>
        <color rgb="FFFF0000"/>
        <rFont val="ＭＳ Ｐゴシック"/>
        <family val="3"/>
        <charset val="128"/>
      </rPr>
      <t>＊18</t>
    </r>
    <rPh sb="7" eb="11">
      <t>キボウナイヨウ</t>
    </rPh>
    <phoneticPr fontId="8"/>
  </si>
  <si>
    <r>
      <t>●個別貸出備品申込（寝袋やクラフト道具、音響関連）　</t>
    </r>
    <r>
      <rPr>
        <b/>
        <sz val="11"/>
        <color rgb="FFFF0000"/>
        <rFont val="ＭＳ Ｐゴシック"/>
        <family val="3"/>
        <charset val="128"/>
        <scheme val="minor"/>
      </rPr>
      <t>＊19</t>
    </r>
    <rPh sb="1" eb="3">
      <t>コベツ</t>
    </rPh>
    <rPh sb="3" eb="5">
      <t>カシダシ</t>
    </rPh>
    <rPh sb="5" eb="7">
      <t>ビヒン</t>
    </rPh>
    <rPh sb="7" eb="9">
      <t>モウシコミ</t>
    </rPh>
    <rPh sb="10" eb="12">
      <t>ネブクロ</t>
    </rPh>
    <rPh sb="17" eb="19">
      <t>ドウグ</t>
    </rPh>
    <rPh sb="20" eb="22">
      <t>オンキョウ</t>
    </rPh>
    <rPh sb="22" eb="24">
      <t>カンレン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</si>
  <si>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
      <rPr>
        <b/>
        <sz val="11"/>
        <color rgb="FFFF0000"/>
        <rFont val="ＭＳ Ｐゴシック"/>
        <family val="3"/>
        <charset val="128"/>
      </rPr>
      <t>＊20</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</si>
  <si>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r>
      <t xml:space="preserve">該当施設にチェック </t>
    </r>
    <r>
      <rPr>
        <sz val="9"/>
        <color rgb="FFFF0000"/>
        <rFont val="ＭＳ Ｐ明朝"/>
        <family val="1"/>
        <charset val="128"/>
      </rPr>
      <t>*1</t>
    </r>
    <rPh sb="2" eb="4">
      <t>シセツ</t>
    </rPh>
    <phoneticPr fontId="8"/>
  </si>
  <si>
    <r>
      <t>該当施設に
チェック</t>
    </r>
    <r>
      <rPr>
        <sz val="8"/>
        <color rgb="FFFF0000"/>
        <rFont val="ＭＳ Ｐ明朝"/>
        <family val="1"/>
        <charset val="128"/>
      </rPr>
      <t xml:space="preserve"> *1</t>
    </r>
    <rPh sb="2" eb="4">
      <t>シセツ</t>
    </rPh>
    <phoneticPr fontId="8"/>
  </si>
  <si>
    <r>
      <t xml:space="preserve">団体名 </t>
    </r>
    <r>
      <rPr>
        <sz val="16"/>
        <color rgb="FFFF0000"/>
        <rFont val="ＭＳ Ｐゴシック"/>
        <family val="3"/>
        <charset val="128"/>
      </rPr>
      <t>*2</t>
    </r>
    <rPh sb="0" eb="3">
      <t>ダンタイメイ</t>
    </rPh>
    <phoneticPr fontId="8"/>
  </si>
  <si>
    <t xml:space="preserve"> 名栗げんきプラザ</t>
    <rPh sb="1" eb="3">
      <t>ナグリ</t>
    </rPh>
    <phoneticPr fontId="8"/>
  </si>
  <si>
    <r>
      <t>荷物輸送　</t>
    </r>
    <r>
      <rPr>
        <b/>
        <sz val="10"/>
        <color rgb="FFFF0000"/>
        <rFont val="ＭＳ Ｐゴシック"/>
        <family val="3"/>
        <charset val="128"/>
      </rPr>
      <t>＊1</t>
    </r>
    <phoneticPr fontId="8"/>
  </si>
  <si>
    <r>
      <t>※はじめの集いを必ず入力してください。</t>
    </r>
    <r>
      <rPr>
        <b/>
        <sz val="10"/>
        <color rgb="FFFF0000"/>
        <rFont val="ＭＳ Ｐゴシック"/>
        <family val="3"/>
        <charset val="128"/>
      </rPr>
      <t>＊2</t>
    </r>
    <rPh sb="5" eb="6">
      <t>ツド</t>
    </rPh>
    <rPh sb="8" eb="9">
      <t>カナラ</t>
    </rPh>
    <rPh sb="10" eb="12">
      <t>ニュウリョク</t>
    </rPh>
    <phoneticPr fontId="8"/>
  </si>
  <si>
    <r>
      <t>雨天時☂（変更がある場合のみ記入）　</t>
    </r>
    <r>
      <rPr>
        <b/>
        <sz val="10"/>
        <color rgb="FFFF0000"/>
        <rFont val="ＭＳ Ｐゴシック"/>
        <family val="3"/>
        <charset val="128"/>
      </rPr>
      <t>＊3</t>
    </r>
    <rPh sb="0" eb="2">
      <t>ウテン</t>
    </rPh>
    <rPh sb="2" eb="3">
      <t>ジ</t>
    </rPh>
    <rPh sb="5" eb="7">
      <t>ヘンコウ</t>
    </rPh>
    <rPh sb="10" eb="12">
      <t>バアイ</t>
    </rPh>
    <rPh sb="14" eb="16">
      <t>キニュウ</t>
    </rPh>
    <phoneticPr fontId="8"/>
  </si>
  <si>
    <r>
      <t>同宿団体打合せ　　</t>
    </r>
    <r>
      <rPr>
        <b/>
        <sz val="10"/>
        <color rgb="FFFF0000"/>
        <rFont val="ＭＳ Ｐゴシック"/>
        <family val="3"/>
        <charset val="128"/>
      </rPr>
      <t>＊4</t>
    </r>
    <rPh sb="0" eb="2">
      <t>ドウシュク</t>
    </rPh>
    <rPh sb="2" eb="4">
      <t>ダンタイ</t>
    </rPh>
    <rPh sb="4" eb="6">
      <t>ウチアワ</t>
    </rPh>
    <phoneticPr fontId="8"/>
  </si>
  <si>
    <r>
      <rPr>
        <b/>
        <sz val="11"/>
        <color rgb="FFFF0000"/>
        <rFont val="ＭＳ Ｐゴシック"/>
        <family val="3"/>
        <charset val="128"/>
      </rPr>
      <t>＊5</t>
    </r>
    <r>
      <rPr>
        <sz val="11"/>
        <rFont val="ＭＳ Ｐゴシック"/>
        <family val="3"/>
        <charset val="128"/>
      </rPr>
      <t>　入浴希望時間帯　（　　20　：　00　　　～　　　　　22　　：　　00　　）</t>
    </r>
    <rPh sb="3" eb="5">
      <t>ニュウヨク</t>
    </rPh>
    <rPh sb="5" eb="7">
      <t>キボウ</t>
    </rPh>
    <rPh sb="7" eb="10">
      <t>ジカンタイ</t>
    </rPh>
    <phoneticPr fontId="8"/>
  </si>
  <si>
    <r>
      <t>退所点検　　</t>
    </r>
    <r>
      <rPr>
        <b/>
        <sz val="10"/>
        <color rgb="FFFF0000"/>
        <rFont val="ＭＳ Ｐゴシック"/>
        <family val="3"/>
        <charset val="128"/>
      </rPr>
      <t>＊6</t>
    </r>
    <rPh sb="0" eb="2">
      <t>タイショ</t>
    </rPh>
    <rPh sb="2" eb="4">
      <t>テンケン</t>
    </rPh>
    <phoneticPr fontId="8"/>
  </si>
  <si>
    <r>
      <t>別れの集い　　</t>
    </r>
    <r>
      <rPr>
        <b/>
        <sz val="10"/>
        <color rgb="FFFF0000"/>
        <rFont val="ＭＳ Ｐゴシック"/>
        <family val="3"/>
        <charset val="128"/>
      </rPr>
      <t>＊7</t>
    </r>
    <rPh sb="0" eb="1">
      <t>ワカ</t>
    </rPh>
    <rPh sb="3" eb="4">
      <t>ツド</t>
    </rPh>
    <phoneticPr fontId="8"/>
  </si>
  <si>
    <r>
      <t>利　用　者　名　簿　　</t>
    </r>
    <r>
      <rPr>
        <b/>
        <sz val="16"/>
        <color rgb="FFFF0000"/>
        <rFont val="ＭＳ Ｐゴシック"/>
        <family val="3"/>
        <charset val="128"/>
      </rPr>
      <t>＊1</t>
    </r>
    <rPh sb="0" eb="1">
      <t>リ</t>
    </rPh>
    <rPh sb="2" eb="3">
      <t>ヨウ</t>
    </rPh>
    <rPh sb="4" eb="5">
      <t>シャ</t>
    </rPh>
    <rPh sb="6" eb="7">
      <t>メイ</t>
    </rPh>
    <rPh sb="8" eb="9">
      <t>ボ</t>
    </rPh>
    <phoneticPr fontId="8"/>
  </si>
  <si>
    <r>
      <t>日帰り　</t>
    </r>
    <r>
      <rPr>
        <b/>
        <sz val="11"/>
        <color rgb="FFFF0000"/>
        <rFont val="ＭＳ Ｐゴシック"/>
        <family val="3"/>
        <charset val="128"/>
      </rPr>
      <t>＊2</t>
    </r>
    <rPh sb="0" eb="2">
      <t>ヒガエ</t>
    </rPh>
    <phoneticPr fontId="8"/>
  </si>
  <si>
    <r>
      <t>4/10　1泊　</t>
    </r>
    <r>
      <rPr>
        <b/>
        <sz val="11"/>
        <color rgb="FFFF0000"/>
        <rFont val="ＭＳ Ｐゴシック"/>
        <family val="3"/>
        <charset val="128"/>
      </rPr>
      <t>＊2</t>
    </r>
    <rPh sb="6" eb="7">
      <t>ハク</t>
    </rPh>
    <phoneticPr fontId="8"/>
  </si>
  <si>
    <r>
      <t>性別　</t>
    </r>
    <r>
      <rPr>
        <b/>
        <sz val="11"/>
        <color rgb="FFFF0000"/>
        <rFont val="ＭＳ Ｐゴシック"/>
        <family val="3"/>
        <charset val="128"/>
      </rPr>
      <t>＊3</t>
    </r>
    <rPh sb="0" eb="2">
      <t>セイベツ</t>
    </rPh>
    <phoneticPr fontId="8"/>
  </si>
  <si>
    <r>
      <t>職業　</t>
    </r>
    <r>
      <rPr>
        <b/>
        <sz val="11"/>
        <color rgb="FFFF0000"/>
        <rFont val="ＭＳ Ｐゴシック"/>
        <family val="3"/>
        <charset val="128"/>
      </rPr>
      <t>＊4</t>
    </r>
    <rPh sb="0" eb="2">
      <t>ショクギョウ</t>
    </rPh>
    <phoneticPr fontId="8"/>
  </si>
  <si>
    <r>
      <rPr>
        <b/>
        <sz val="16"/>
        <color theme="1"/>
        <rFont val="ＭＳ Ｐ明朝"/>
        <family val="1"/>
        <charset val="128"/>
      </rPr>
      <t>アナフィラキシーショックの確認　</t>
    </r>
    <r>
      <rPr>
        <b/>
        <sz val="16"/>
        <color rgb="FFFF0000"/>
        <rFont val="ＭＳ Ｐ明朝"/>
        <family val="1"/>
        <charset val="128"/>
      </rPr>
      <t>＊1</t>
    </r>
    <r>
      <rPr>
        <b/>
        <sz val="16"/>
        <color theme="1"/>
        <rFont val="ＭＳ Ｐ明朝"/>
        <family val="1"/>
        <charset val="128"/>
      </rPr>
      <t xml:space="preserve">
</t>
    </r>
    <r>
      <rPr>
        <sz val="12"/>
        <color theme="1"/>
        <rFont val="ＭＳ Ｐ明朝"/>
        <family val="1"/>
        <charset val="128"/>
      </rPr>
      <t xml:space="preserve">
できる限り詳しい状況を
「摂取した時に現れる症状」欄にご記入ください。</t>
    </r>
    <rPh sb="13" eb="15">
      <t>カクニン</t>
    </rPh>
    <phoneticPr fontId="8"/>
  </si>
  <si>
    <r>
      <t>特記事項　</t>
    </r>
    <r>
      <rPr>
        <b/>
        <sz val="12"/>
        <color rgb="FFFF0000"/>
        <rFont val="ＭＳ Ｐゴシック"/>
        <family val="3"/>
        <charset val="128"/>
        <scheme val="minor"/>
      </rPr>
      <t>＊2</t>
    </r>
    <rPh sb="0" eb="4">
      <t>トッキジコウ</t>
    </rPh>
    <phoneticPr fontId="8"/>
  </si>
  <si>
    <r>
      <t>受け渡し日時　</t>
    </r>
    <r>
      <rPr>
        <b/>
        <sz val="11"/>
        <color rgb="FFFF0000"/>
        <rFont val="ＭＳ Ｐゴシック"/>
        <family val="3"/>
        <charset val="128"/>
      </rPr>
      <t>＊2</t>
    </r>
    <rPh sb="0" eb="1">
      <t>ウ</t>
    </rPh>
    <rPh sb="2" eb="3">
      <t>ワタ</t>
    </rPh>
    <rPh sb="4" eb="6">
      <t>ニチジ</t>
    </rPh>
    <phoneticPr fontId="8"/>
  </si>
  <si>
    <r>
      <t>団体名　</t>
    </r>
    <r>
      <rPr>
        <b/>
        <sz val="11"/>
        <color rgb="FFFF0000"/>
        <rFont val="ＭＳ Ｐゴシック"/>
        <family val="3"/>
        <charset val="128"/>
      </rPr>
      <t>＊1</t>
    </r>
    <rPh sb="0" eb="2">
      <t>ダンタイ</t>
    </rPh>
    <rPh sb="2" eb="3">
      <t>メイ</t>
    </rPh>
    <phoneticPr fontId="8"/>
  </si>
  <si>
    <r>
      <t>　　アルコ－ルの利用明細は食事代と別に作成する　　</t>
    </r>
    <r>
      <rPr>
        <b/>
        <sz val="12"/>
        <color rgb="FFFF0000"/>
        <rFont val="ＭＳ Ｐゴシック"/>
        <family val="3"/>
        <charset val="128"/>
      </rPr>
      <t>＊3</t>
    </r>
    <rPh sb="8" eb="10">
      <t>リヨウ</t>
    </rPh>
    <rPh sb="10" eb="12">
      <t>メイサイ</t>
    </rPh>
    <rPh sb="13" eb="16">
      <t>ショクジダイ</t>
    </rPh>
    <rPh sb="17" eb="18">
      <t>ベツ</t>
    </rPh>
    <rPh sb="19" eb="21">
      <t>サクセイ</t>
    </rPh>
    <phoneticPr fontId="8"/>
  </si>
  <si>
    <r>
      <t>※どちらかに☑してください。　</t>
    </r>
    <r>
      <rPr>
        <b/>
        <sz val="11"/>
        <color rgb="FFFF0000"/>
        <rFont val="ＭＳ Ｐゴシック"/>
        <family val="3"/>
        <charset val="128"/>
      </rPr>
      <t>＊1</t>
    </r>
    <phoneticPr fontId="8"/>
  </si>
  <si>
    <r>
      <t xml:space="preserve">商品
No.
</t>
    </r>
    <r>
      <rPr>
        <b/>
        <sz val="9"/>
        <color rgb="FFFF0000"/>
        <rFont val="ＭＳ Ｐゴシック"/>
        <family val="3"/>
        <charset val="128"/>
      </rPr>
      <t>＊3</t>
    </r>
    <rPh sb="0" eb="2">
      <t>ショウヒン</t>
    </rPh>
    <phoneticPr fontId="8"/>
  </si>
  <si>
    <t>まな板（1）、包丁（1）、ボウル（1）、ざる（1）、おたま（1）、しゃもじ（2）、鍋（1）、竹ベラ（1）、ゴムベラ（1）、皮むき（1）、飯盒（2）、バット（1）、皮手袋（1）
※炊いたご飯注文の場合は飯盒なし</t>
    <rPh sb="2" eb="3">
      <t>イタ</t>
    </rPh>
    <rPh sb="7" eb="9">
      <t>ホウチョウ</t>
    </rPh>
    <rPh sb="41" eb="42">
      <t>ナベ</t>
    </rPh>
    <rPh sb="46" eb="47">
      <t>タケ</t>
    </rPh>
    <rPh sb="61" eb="62">
      <t>カワ</t>
    </rPh>
    <rPh sb="68" eb="70">
      <t>ハンゴウ</t>
    </rPh>
    <rPh sb="81" eb="84">
      <t>カワテブクロ</t>
    </rPh>
    <rPh sb="89" eb="90">
      <t>タ</t>
    </rPh>
    <rPh sb="93" eb="94">
      <t>ハン</t>
    </rPh>
    <rPh sb="94" eb="96">
      <t>チュウモン</t>
    </rPh>
    <rPh sb="97" eb="99">
      <t>バアイ</t>
    </rPh>
    <rPh sb="100" eb="102">
      <t>ハンゴウ</t>
    </rPh>
    <phoneticPr fontId="8"/>
  </si>
  <si>
    <t>まな板（1）、包丁（1）、鉄板（1）、フライ返し（2）、さいばし（1）、トング（2）、しゃもじ（2）、飯盒（2）、バット（1）、皮手袋（1）
※焼きそばセットの場合は飯盒なし</t>
    <rPh sb="13" eb="15">
      <t>テッパン</t>
    </rPh>
    <rPh sb="22" eb="23">
      <t>ガエ</t>
    </rPh>
    <rPh sb="51" eb="53">
      <t>ハンゴウ</t>
    </rPh>
    <rPh sb="64" eb="67">
      <t>カワテブクロ</t>
    </rPh>
    <rPh sb="72" eb="73">
      <t>ヤ</t>
    </rPh>
    <rPh sb="80" eb="82">
      <t>バアイ</t>
    </rPh>
    <rPh sb="83" eb="85">
      <t>ハンゴウ</t>
    </rPh>
    <phoneticPr fontId="8"/>
  </si>
  <si>
    <t>フライパンまたは鉄板（1）、フライ返し（1）、しゃもじ（2）、飯盒（2）、やかん（1）、ボウル（1）、さいばし（1）、皮手袋（1）</t>
    <rPh sb="59" eb="62">
      <t>カワテブクロ</t>
    </rPh>
    <phoneticPr fontId="8"/>
  </si>
  <si>
    <t>まな板（1）、包丁（1）、ボウル（2）、ざる（1）、おたま（1）、鍋（1）、竹ベラ（1）、ゴムベラ（1）、皮むき（1）、バット（2）、フライ返し（1）、めん棒（1）、めん板（1）、計量カップ（1）、鉄板（1）、皮手袋（1）</t>
    <rPh sb="105" eb="108">
      <t>カワテブクロ</t>
    </rPh>
    <phoneticPr fontId="8"/>
  </si>
  <si>
    <t>ボウル（1）、バット（1）、包丁（1）、まな板（1）、フライ返し（1）、めん棒（1）、めん板（1）、計量カップ（1）、スプーン（1）、フォーク（1）、おぼん（1）
全体：ドラム缶、焼き網、火ばさみ、皮手袋（厚手）、火バサミ</t>
    <rPh sb="14" eb="16">
      <t>ホウチョウ</t>
    </rPh>
    <rPh sb="22" eb="23">
      <t>イタ</t>
    </rPh>
    <rPh sb="30" eb="31">
      <t>ガエ</t>
    </rPh>
    <rPh sb="45" eb="46">
      <t>イタ</t>
    </rPh>
    <rPh sb="50" eb="52">
      <t>ケイリョウ</t>
    </rPh>
    <rPh sb="82" eb="84">
      <t>ゼンタイ</t>
    </rPh>
    <rPh sb="88" eb="89">
      <t>カン</t>
    </rPh>
    <rPh sb="94" eb="95">
      <t>ヒ</t>
    </rPh>
    <rPh sb="99" eb="102">
      <t>カワテブクロ</t>
    </rPh>
    <rPh sb="103" eb="105">
      <t>アツデ</t>
    </rPh>
    <rPh sb="107" eb="108">
      <t>ヒ</t>
    </rPh>
    <phoneticPr fontId="8"/>
  </si>
  <si>
    <t>フライパンまたは鉄板（1）、フライ返し（1）、鍋（1）、おたま（1）、ボウル（1）、さいばし（1）、皮手袋（1）</t>
    <rPh sb="23" eb="24">
      <t>ナベ</t>
    </rPh>
    <rPh sb="50" eb="53">
      <t>カワテブクロ</t>
    </rPh>
    <phoneticPr fontId="8"/>
  </si>
  <si>
    <t>まな板（1）、包丁（1）、ボウル（1）、ざる（1）、鍋（1）、皮むき（1）、バット（1）、トング（1）、やかん（1）、スプーン（2）、災害救助用炊飯袋（1人1枚または2枚）、耐熱ポリ袋（人数分）、新聞紙にかぶせる大きいポリ袋（人数分）、輪ゴム、皮手袋（1）</t>
    <rPh sb="93" eb="96">
      <t>ニンズウブン</t>
    </rPh>
    <rPh sb="113" eb="116">
      <t>ニンズウブン</t>
    </rPh>
    <phoneticPr fontId="8"/>
  </si>
  <si>
    <t>まな板（1）、包丁（1）、ボウル（1）、ざる（1）、おたま（1）、しゃもじ（2）、鍋（1）、竹ベラ（1）、ゴムベラ（1）、飯盒（2）、バット（1）、おぼん（1）、アルミ皿（人数分）
全体：ドラム缶、皮手袋（厚手）、火バサミ、取り出す用のヘラ
※炊いたご飯注文の場合は飯盒なし</t>
    <rPh sb="112" eb="113">
      <t>ト</t>
    </rPh>
    <rPh sb="114" eb="115">
      <t>ダ</t>
    </rPh>
    <rPh sb="116" eb="117">
      <t>ヨウ</t>
    </rPh>
    <phoneticPr fontId="8"/>
  </si>
  <si>
    <t>包丁（1）、まな板（1）、さいばし（1）、バット（1）、スプーン（2）</t>
    <rPh sb="0" eb="2">
      <t>ホウチョウ</t>
    </rPh>
    <rPh sb="8" eb="9">
      <t>イタ</t>
    </rPh>
    <phoneticPr fontId="8"/>
  </si>
  <si>
    <t>キッチンバサミ（1）、ボウル（1）、ざる（1）、鍋（1）、トング（1）、計量スプーン（1）、耐熱ポリ袋（人数分）、新聞紙にかぶせる大きいポリ袋（人数分）、輪ゴム、皮手袋（1）</t>
    <rPh sb="24" eb="25">
      <t>ナベ</t>
    </rPh>
    <rPh sb="36" eb="38">
      <t>ケイリョウ</t>
    </rPh>
    <rPh sb="46" eb="48">
      <t>タイネツ</t>
    </rPh>
    <rPh sb="50" eb="51">
      <t>ブクロ</t>
    </rPh>
    <rPh sb="52" eb="55">
      <t>ニンズウブン</t>
    </rPh>
    <rPh sb="57" eb="60">
      <t>シンブンシ</t>
    </rPh>
    <rPh sb="65" eb="66">
      <t>オオ</t>
    </rPh>
    <rPh sb="70" eb="71">
      <t>ブクロ</t>
    </rPh>
    <rPh sb="72" eb="75">
      <t>ニンズウブン</t>
    </rPh>
    <phoneticPr fontId="8"/>
  </si>
  <si>
    <t>ボウル（1）、めん板（1）、めん棒（1）、すいのう（1）、おたま（1）、バット（1）、ざる（1）、計量カップ（1）、鍋（2）、さいばし（1）、めん切り包丁（1）、こま板（1）、フライ返し（1）、皮手袋（1）、ブルーシート（必要に応じて）</t>
    <rPh sb="83" eb="84">
      <t>イタ</t>
    </rPh>
    <rPh sb="97" eb="100">
      <t>カワテブクロ</t>
    </rPh>
    <rPh sb="111" eb="113">
      <t>ヒツヨウ</t>
    </rPh>
    <rPh sb="114" eb="115">
      <t>オウ</t>
    </rPh>
    <phoneticPr fontId="8"/>
  </si>
  <si>
    <t>めん板（1）、ボウル（1）、計量カップ（1）、しの竹（人数分）、消毒用アルコール、アルミホイル、半ドラム缶（またはかまどで実施）、皮手袋（1）</t>
    <rPh sb="25" eb="26">
      <t>タケ</t>
    </rPh>
    <rPh sb="27" eb="30">
      <t>ニンズウブン</t>
    </rPh>
    <rPh sb="61" eb="63">
      <t>ジッシ</t>
    </rPh>
    <rPh sb="65" eb="68">
      <t>カワテブクロ</t>
    </rPh>
    <phoneticPr fontId="8"/>
  </si>
  <si>
    <t>竹、ざる（2）、鍋（1）、さいばし（1）、ボウル（2）、おたま（1）、トング（2）、食べる用箸（人数分）、取る用割り箸（人数分）、紙コップ（人数分）、発布スチロール容器（人数分）、ビールケース（1）、台（2～4）、ホースリール（1）、針金（もしくはヒモ）、ペンチ（1）、地面に敷くシート、テーブル※人数に応じて数は変わります。</t>
    <rPh sb="53" eb="54">
      <t>ト</t>
    </rPh>
    <rPh sb="55" eb="56">
      <t>ヨウ</t>
    </rPh>
    <rPh sb="56" eb="57">
      <t>ワ</t>
    </rPh>
    <rPh sb="58" eb="59">
      <t>ハシ</t>
    </rPh>
    <rPh sb="60" eb="63">
      <t>ニンズウブン</t>
    </rPh>
    <rPh sb="65" eb="66">
      <t>カミ</t>
    </rPh>
    <rPh sb="70" eb="73">
      <t>ニンズウブン</t>
    </rPh>
    <rPh sb="75" eb="77">
      <t>ハップ</t>
    </rPh>
    <rPh sb="82" eb="84">
      <t>ヨウキ</t>
    </rPh>
    <rPh sb="85" eb="88">
      <t>ニンズウブン</t>
    </rPh>
    <phoneticPr fontId="8"/>
  </si>
  <si>
    <t>鉄板（1）、フライ返し（2）、ボウル（1）、ザル（1）、トング（肉用・野菜用）、しゃもじ（2）、飯盒（2）、バット1、皮手袋1、アルミホイル
※炊いたご飯の場合、飯盒なし</t>
    <rPh sb="32" eb="33">
      <t>ニク</t>
    </rPh>
    <rPh sb="33" eb="34">
      <t>ヨウ</t>
    </rPh>
    <rPh sb="35" eb="38">
      <t>ヤサイヨウ</t>
    </rPh>
    <rPh sb="59" eb="62">
      <t>カワテブクロ</t>
    </rPh>
    <rPh sb="72" eb="73">
      <t>タ</t>
    </rPh>
    <rPh sb="76" eb="77">
      <t>ハン</t>
    </rPh>
    <rPh sb="78" eb="80">
      <t>バアイ</t>
    </rPh>
    <rPh sb="81" eb="83">
      <t>ハンゴウ</t>
    </rPh>
    <phoneticPr fontId="8"/>
  </si>
  <si>
    <t>竹ひご（人数分）、消毒用アルコール、半ドラム缶（またはかまどで実施）、皮手袋</t>
    <rPh sb="0" eb="1">
      <t>タケ</t>
    </rPh>
    <rPh sb="4" eb="7">
      <t>ニンズウブン</t>
    </rPh>
    <rPh sb="9" eb="12">
      <t>ショウドクヨウ</t>
    </rPh>
    <rPh sb="18" eb="19">
      <t>ハン</t>
    </rPh>
    <rPh sb="22" eb="23">
      <t>カン</t>
    </rPh>
    <rPh sb="31" eb="33">
      <t>ジッシ</t>
    </rPh>
    <rPh sb="35" eb="38">
      <t>カワテブクロ</t>
    </rPh>
    <phoneticPr fontId="8"/>
  </si>
  <si>
    <t>A6</t>
    <phoneticPr fontId="8"/>
  </si>
  <si>
    <t>Y1</t>
    <phoneticPr fontId="8"/>
  </si>
  <si>
    <t>A8</t>
    <phoneticPr fontId="8"/>
  </si>
  <si>
    <t>A9</t>
    <phoneticPr fontId="8"/>
  </si>
  <si>
    <t>Y2</t>
    <phoneticPr fontId="8"/>
  </si>
  <si>
    <t>Y3</t>
  </si>
  <si>
    <t>A11</t>
    <phoneticPr fontId="8"/>
  </si>
  <si>
    <t>Y3</t>
    <phoneticPr fontId="8"/>
  </si>
  <si>
    <t>A13</t>
    <phoneticPr fontId="8"/>
  </si>
  <si>
    <t>Y4</t>
  </si>
  <si>
    <t>A15</t>
    <phoneticPr fontId="8"/>
  </si>
  <si>
    <t>Y5</t>
  </si>
  <si>
    <t>A17</t>
    <phoneticPr fontId="8"/>
  </si>
  <si>
    <t>Y6</t>
  </si>
  <si>
    <t>A19</t>
    <phoneticPr fontId="8"/>
  </si>
  <si>
    <t>Y7</t>
  </si>
  <si>
    <t>A21</t>
    <phoneticPr fontId="8"/>
  </si>
  <si>
    <t>Y8</t>
  </si>
  <si>
    <t>A23</t>
    <phoneticPr fontId="8"/>
  </si>
  <si>
    <t>Y9</t>
  </si>
  <si>
    <t>A25</t>
    <phoneticPr fontId="8"/>
  </si>
  <si>
    <t>ドラム缶ドリア（生米）</t>
    <rPh sb="3" eb="4">
      <t>カン</t>
    </rPh>
    <rPh sb="8" eb="9">
      <t>ナマ</t>
    </rPh>
    <rPh sb="9" eb="10">
      <t>コメ</t>
    </rPh>
    <phoneticPr fontId="8"/>
  </si>
  <si>
    <t>Y10</t>
  </si>
  <si>
    <t>A27</t>
    <phoneticPr fontId="8"/>
  </si>
  <si>
    <t>A29</t>
    <phoneticPr fontId="8"/>
  </si>
  <si>
    <t>Y11</t>
  </si>
  <si>
    <t>A31</t>
    <phoneticPr fontId="8"/>
  </si>
  <si>
    <t>Y12</t>
  </si>
  <si>
    <t>焼き板一輪挿し（薪代別）</t>
    <rPh sb="0" eb="1">
      <t>ヤ</t>
    </rPh>
    <rPh sb="2" eb="3">
      <t>イタ</t>
    </rPh>
    <rPh sb="3" eb="4">
      <t>イチ</t>
    </rPh>
    <rPh sb="4" eb="5">
      <t>リン</t>
    </rPh>
    <rPh sb="5" eb="6">
      <t>ザ</t>
    </rPh>
    <rPh sb="8" eb="11">
      <t>マキダイベツ</t>
    </rPh>
    <phoneticPr fontId="8"/>
  </si>
  <si>
    <t>A33</t>
    <phoneticPr fontId="8"/>
  </si>
  <si>
    <t>Y13</t>
  </si>
  <si>
    <t>A35</t>
    <phoneticPr fontId="8"/>
  </si>
  <si>
    <t>Y14</t>
  </si>
  <si>
    <t>A37</t>
    <phoneticPr fontId="8"/>
  </si>
  <si>
    <t>Y15</t>
  </si>
  <si>
    <t>Y16</t>
  </si>
  <si>
    <t>Y17</t>
  </si>
  <si>
    <t>Y18</t>
  </si>
  <si>
    <t>Y18</t>
    <phoneticPr fontId="8"/>
  </si>
  <si>
    <t>M2</t>
    <phoneticPr fontId="8"/>
  </si>
  <si>
    <t>Y19</t>
  </si>
  <si>
    <t>BP5</t>
    <phoneticPr fontId="8"/>
  </si>
  <si>
    <t>Y20</t>
  </si>
  <si>
    <t>A1</t>
    <phoneticPr fontId="8"/>
  </si>
  <si>
    <t>A2</t>
    <phoneticPr fontId="8"/>
  </si>
  <si>
    <t>おにぎり弁当・その他</t>
    <rPh sb="4" eb="6">
      <t>ベントウ</t>
    </rPh>
    <rPh sb="9" eb="10">
      <t>タ</t>
    </rPh>
    <phoneticPr fontId="8"/>
  </si>
  <si>
    <t>A3</t>
    <phoneticPr fontId="8"/>
  </si>
  <si>
    <t>OB1</t>
    <phoneticPr fontId="8"/>
  </si>
  <si>
    <t>A4</t>
    <phoneticPr fontId="8"/>
  </si>
  <si>
    <t>OB2</t>
    <phoneticPr fontId="8"/>
  </si>
  <si>
    <t>A5</t>
    <phoneticPr fontId="8"/>
  </si>
  <si>
    <t>OB4</t>
    <phoneticPr fontId="8"/>
  </si>
  <si>
    <t>OB5</t>
    <phoneticPr fontId="8"/>
  </si>
  <si>
    <t>D11</t>
    <phoneticPr fontId="8"/>
  </si>
  <si>
    <t>D12</t>
    <phoneticPr fontId="8"/>
  </si>
  <si>
    <t>D13</t>
    <phoneticPr fontId="8"/>
  </si>
  <si>
    <t>D14</t>
    <phoneticPr fontId="8"/>
  </si>
  <si>
    <t>D15</t>
    <phoneticPr fontId="8"/>
  </si>
  <si>
    <t>D16</t>
    <phoneticPr fontId="8"/>
  </si>
  <si>
    <t>D17</t>
    <phoneticPr fontId="8"/>
  </si>
  <si>
    <t>D18</t>
    <phoneticPr fontId="8"/>
  </si>
  <si>
    <t>BP6</t>
    <phoneticPr fontId="8"/>
  </si>
  <si>
    <t>BP7</t>
    <phoneticPr fontId="8"/>
  </si>
  <si>
    <t>BP8</t>
  </si>
  <si>
    <t>BP9</t>
  </si>
  <si>
    <t>BP10</t>
  </si>
  <si>
    <t>BP11</t>
  </si>
  <si>
    <t>BP12</t>
  </si>
  <si>
    <t>BP15</t>
    <phoneticPr fontId="8"/>
  </si>
  <si>
    <t>BP16</t>
  </si>
  <si>
    <t>BP17</t>
  </si>
  <si>
    <t>BP18</t>
  </si>
  <si>
    <t>BP19</t>
  </si>
  <si>
    <t>BP20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</si>
</sst>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quot;円&quot;"/>
    <numFmt numFmtId="187" formatCode="###&quot;年&quot;"/>
  </numFmts>
  <fonts count="150"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b/>
      <sz val="10.5"/>
      <color indexed="8"/>
      <name val="ＭＳ Ｐ明朝"/>
      <family val="1"/>
      <charset val="128"/>
    </font>
    <font>
      <sz val="9"/>
      <color indexed="8"/>
      <name val="ＭＳ Ｐ明朝"/>
      <family val="1"/>
      <charset val="128"/>
    </font>
    <font>
      <sz val="11"/>
      <name val="HGS創英角ｺﾞｼｯｸUB"/>
      <family val="3"/>
      <charset val="128"/>
    </font>
    <font>
      <sz val="12"/>
      <name val="HGP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sz val="12"/>
      <name val="HGS創英角ﾎﾟｯﾌﾟ体"/>
      <family val="3"/>
      <charset val="128"/>
    </font>
    <font>
      <sz val="12"/>
      <name val="HGP創英角ﾎﾟｯﾌﾟ体"/>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24"/>
      <name val="ＭＳ Ｐゴシック"/>
      <family val="3"/>
      <charset val="128"/>
    </font>
    <font>
      <sz val="24"/>
      <name val="ＭＳ Ｐゴシック"/>
      <family val="3"/>
      <charset val="128"/>
    </font>
    <font>
      <sz val="8"/>
      <color indexed="8"/>
      <name val="ＭＳ Ｐ明朝"/>
      <family val="1"/>
      <charset val="128"/>
    </font>
    <font>
      <sz val="8"/>
      <name val="ＭＳ Ｐ明朝"/>
      <family val="1"/>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sz val="9"/>
      <name val="ＭＳ Ｐ明朝"/>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36"/>
      <color rgb="FFFF0000"/>
      <name val="BIZ UDP明朝 Medium"/>
      <family val="1"/>
      <charset val="128"/>
    </font>
    <font>
      <u/>
      <sz val="14"/>
      <color theme="10"/>
      <name val="ＭＳ Ｐゴシック"/>
      <family val="3"/>
      <charset val="128"/>
    </font>
    <font>
      <b/>
      <u/>
      <sz val="14"/>
      <color theme="10"/>
      <name val="BIZ UDPゴシック"/>
      <family val="3"/>
      <charset val="128"/>
    </font>
    <font>
      <b/>
      <sz val="9"/>
      <color rgb="FFFF0000"/>
      <name val="HGP明朝B"/>
      <family val="1"/>
      <charset val="128"/>
    </font>
    <font>
      <sz val="12"/>
      <color theme="1"/>
      <name val="BIZ UDPゴシック"/>
      <family val="3"/>
      <charset val="128"/>
    </font>
    <font>
      <b/>
      <sz val="12"/>
      <color theme="1"/>
      <name val="BIZ UDPゴシック"/>
      <family val="3"/>
      <charset val="128"/>
    </font>
    <font>
      <sz val="14"/>
      <color theme="1"/>
      <name val="BIZ UDPゴシック"/>
      <family val="3"/>
      <charset val="128"/>
    </font>
    <font>
      <sz val="16"/>
      <color theme="1"/>
      <name val="BIZ UDPゴシック"/>
      <family val="3"/>
      <charset val="128"/>
    </font>
    <font>
      <sz val="10"/>
      <color indexed="8"/>
      <name val="ＭＳ Ｐゴシック"/>
      <family val="3"/>
      <charset val="128"/>
      <scheme val="minor"/>
    </font>
    <font>
      <sz val="10"/>
      <name val="ＭＳ Ｐゴシック"/>
      <family val="3"/>
      <charset val="128"/>
      <scheme val="minor"/>
    </font>
    <font>
      <sz val="6"/>
      <name val="ＭＳ Ｐゴシック"/>
      <family val="2"/>
      <charset val="128"/>
      <scheme val="minor"/>
    </font>
    <font>
      <b/>
      <sz val="9"/>
      <color indexed="8"/>
      <name val="ＭＳ Ｐゴシック"/>
      <family val="3"/>
      <charset val="128"/>
      <scheme val="minor"/>
    </font>
    <font>
      <sz val="16"/>
      <color rgb="FFFF0000"/>
      <name val="ＭＳ Ｐゴシック"/>
      <family val="3"/>
      <charset val="128"/>
    </font>
    <font>
      <b/>
      <sz val="11"/>
      <color rgb="FFFF0000"/>
      <name val="ＭＳ Ｐゴシック"/>
      <family val="3"/>
      <charset val="128"/>
      <scheme val="minor"/>
    </font>
    <font>
      <sz val="9"/>
      <color rgb="FFFF0000"/>
      <name val="ＭＳ Ｐ明朝"/>
      <family val="1"/>
      <charset val="128"/>
    </font>
    <font>
      <sz val="8"/>
      <color rgb="FFFF0000"/>
      <name val="ＭＳ Ｐ明朝"/>
      <family val="1"/>
      <charset val="128"/>
    </font>
    <font>
      <b/>
      <sz val="16"/>
      <color rgb="FFFF0000"/>
      <name val="ＭＳ Ｐゴシック"/>
      <family val="3"/>
      <charset val="128"/>
    </font>
    <font>
      <b/>
      <sz val="16"/>
      <color rgb="FFFF0000"/>
      <name val="ＭＳ Ｐ明朝"/>
      <family val="1"/>
      <charset val="128"/>
    </font>
    <font>
      <b/>
      <sz val="12"/>
      <color rgb="FFFF0000"/>
      <name val="ＭＳ Ｐゴシック"/>
      <family val="3"/>
      <charset val="128"/>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s>
  <borders count="2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8"/>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right style="thin">
        <color indexed="64"/>
      </right>
      <top style="thick">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double">
        <color indexed="64"/>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thick">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0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497">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44" fillId="0" borderId="0" xfId="0" applyFont="1"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35" fillId="0" borderId="0" xfId="0" applyFont="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5" fillId="0" borderId="0" xfId="0" applyFont="1" applyAlignment="1">
      <alignment horizontal="left" vertical="top" wrapText="1"/>
    </xf>
    <xf numFmtId="0" fontId="10" fillId="0" borderId="0" xfId="43">
      <alignment vertical="center"/>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9" fillId="0" borderId="22" xfId="0" applyFont="1" applyBorder="1" applyAlignment="1">
      <alignment horizontal="left" vertical="top" wrapText="1" indent="11"/>
    </xf>
    <xf numFmtId="0" fontId="9" fillId="0" borderId="22" xfId="0" applyFont="1" applyBorder="1" applyAlignment="1">
      <alignment horizontal="left" vertical="top" wrapText="1" indent="14"/>
    </xf>
    <xf numFmtId="0" fontId="9" fillId="0" borderId="22" xfId="0" applyFont="1" applyBorder="1" applyAlignment="1">
      <alignment horizontal="left" vertical="top" wrapText="1" indent="15"/>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left" vertical="top" wrapText="1"/>
    </xf>
    <xf numFmtId="0" fontId="46" fillId="0" borderId="26" xfId="0" applyFont="1" applyBorder="1" applyAlignment="1">
      <alignment horizontal="center" vertical="center" wrapTex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5" xfId="0" applyFont="1" applyBorder="1" applyAlignment="1">
      <alignment horizontal="left" vertical="top" shrinkToFit="1"/>
    </xf>
    <xf numFmtId="0" fontId="46" fillId="0" borderId="29" xfId="0" applyFont="1" applyBorder="1" applyAlignment="1">
      <alignment horizontal="center" vertical="center" wrapText="1"/>
    </xf>
    <xf numFmtId="0" fontId="0" fillId="0" borderId="30" xfId="0" applyBorder="1">
      <alignment vertical="center"/>
    </xf>
    <xf numFmtId="0" fontId="35" fillId="0" borderId="0" xfId="0" applyFont="1" applyAlignment="1">
      <alignment vertical="center" shrinkToFit="1"/>
    </xf>
    <xf numFmtId="0" fontId="41" fillId="0" borderId="0" xfId="0" applyFont="1" applyAlignment="1">
      <alignment horizontal="center" vertical="center" shrinkToFit="1"/>
    </xf>
    <xf numFmtId="0" fontId="0" fillId="0" borderId="31" xfId="0" applyBorder="1" applyAlignment="1">
      <alignment horizontal="center" vertical="center" shrinkToFit="1"/>
    </xf>
    <xf numFmtId="0" fontId="1" fillId="0" borderId="18" xfId="0"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15"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16"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1" fillId="0" borderId="16" xfId="0" applyFont="1" applyBorder="1" applyAlignment="1">
      <alignment horizontal="center" vertical="center" shrinkToFit="1"/>
    </xf>
    <xf numFmtId="0" fontId="0" fillId="0" borderId="0" xfId="0" applyAlignment="1">
      <alignment horizontal="justify" vertical="center"/>
    </xf>
    <xf numFmtId="0" fontId="53"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31" xfId="0" applyBorder="1" applyAlignment="1">
      <alignment horizontal="center" vertical="center" wrapText="1" shrinkToFit="1"/>
    </xf>
    <xf numFmtId="0" fontId="1" fillId="0" borderId="18" xfId="0" applyFont="1" applyBorder="1" applyAlignment="1">
      <alignment horizontal="center" vertical="center" wrapText="1" shrinkToFit="1"/>
    </xf>
    <xf numFmtId="0" fontId="0" fillId="0" borderId="0" xfId="0" applyAlignment="1">
      <alignment vertical="center" wrapText="1"/>
    </xf>
    <xf numFmtId="0" fontId="0" fillId="0" borderId="33"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8"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20" xfId="0" applyBorder="1" applyAlignment="1">
      <alignment horizontal="center" vertical="center" shrinkToFit="1"/>
    </xf>
    <xf numFmtId="0" fontId="78" fillId="0" borderId="0" xfId="0" applyFont="1">
      <alignment vertical="center"/>
    </xf>
    <xf numFmtId="0" fontId="0" fillId="0" borderId="41" xfId="0" applyBorder="1">
      <alignment vertical="center"/>
    </xf>
    <xf numFmtId="0" fontId="0" fillId="0" borderId="38" xfId="42" applyFont="1" applyBorder="1" applyAlignment="1">
      <alignment vertical="center"/>
    </xf>
    <xf numFmtId="0" fontId="41" fillId="0" borderId="0" xfId="0" applyFont="1">
      <alignment vertical="center"/>
    </xf>
    <xf numFmtId="0" fontId="41" fillId="0" borderId="20" xfId="0" applyFont="1" applyBorder="1">
      <alignment vertical="center"/>
    </xf>
    <xf numFmtId="0" fontId="63" fillId="0" borderId="0" xfId="0" applyFont="1" applyAlignment="1">
      <alignment vertical="center" wrapText="1"/>
    </xf>
    <xf numFmtId="0" fontId="5" fillId="0" borderId="0" xfId="0" applyFont="1" applyAlignment="1">
      <alignment horizontal="justify" vertical="center"/>
    </xf>
    <xf numFmtId="0" fontId="41" fillId="0" borderId="42" xfId="0" applyFont="1" applyBorder="1">
      <alignment vertical="center"/>
    </xf>
    <xf numFmtId="0" fontId="64" fillId="0" borderId="0" xfId="0" applyFont="1">
      <alignment vertical="center"/>
    </xf>
    <xf numFmtId="0" fontId="63" fillId="0" borderId="0" xfId="0" applyFont="1" applyAlignment="1">
      <alignment horizontal="justify" vertical="center"/>
    </xf>
    <xf numFmtId="0" fontId="37" fillId="0" borderId="0" xfId="0" applyFont="1">
      <alignment vertical="center"/>
    </xf>
    <xf numFmtId="0" fontId="46" fillId="0" borderId="43" xfId="0" applyFont="1" applyBorder="1" applyAlignment="1">
      <alignment vertical="center" wrapText="1"/>
    </xf>
    <xf numFmtId="0" fontId="2" fillId="0" borderId="0" xfId="0" applyFont="1" applyAlignment="1">
      <alignment horizontal="center" vertical="center" shrinkToFit="1"/>
    </xf>
    <xf numFmtId="0" fontId="65" fillId="0" borderId="0" xfId="0" applyFont="1">
      <alignment vertical="center"/>
    </xf>
    <xf numFmtId="0" fontId="0" fillId="0" borderId="25"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0" xfId="0" applyBorder="1" applyAlignment="1">
      <alignment horizontal="center" vertical="center" shrinkToFit="1"/>
    </xf>
    <xf numFmtId="0" fontId="0" fillId="0" borderId="44"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43" xfId="0" applyBorder="1" applyAlignment="1">
      <alignment horizontal="center" vertical="center" wrapText="1" shrinkToFit="1"/>
    </xf>
    <xf numFmtId="0" fontId="32" fillId="0" borderId="0" xfId="0" applyFont="1" applyAlignment="1">
      <alignment horizontal="left" vertical="center"/>
    </xf>
    <xf numFmtId="0" fontId="36" fillId="0" borderId="46" xfId="0" applyFont="1" applyBorder="1" applyAlignment="1">
      <alignment horizontal="right" vertical="center"/>
    </xf>
    <xf numFmtId="0" fontId="36" fillId="0" borderId="47" xfId="0" applyFont="1" applyBorder="1" applyAlignment="1">
      <alignment horizontal="right" vertical="center"/>
    </xf>
    <xf numFmtId="14" fontId="29" fillId="0" borderId="0" xfId="0" applyNumberFormat="1" applyFont="1" applyAlignment="1">
      <alignment horizontal="right" vertical="center"/>
    </xf>
    <xf numFmtId="0" fontId="0" fillId="0" borderId="43" xfId="0" applyBorder="1" applyAlignment="1">
      <alignment horizontal="center" vertical="center" shrinkToFit="1"/>
    </xf>
    <xf numFmtId="0" fontId="0" fillId="0" borderId="20" xfId="0" applyBorder="1" applyAlignment="1">
      <alignment horizontal="center" vertical="center" wrapText="1" shrinkToFit="1"/>
    </xf>
    <xf numFmtId="0" fontId="0" fillId="0" borderId="48" xfId="0" applyBorder="1" applyAlignment="1">
      <alignment horizontal="center" vertical="center" wrapText="1" shrinkToFit="1"/>
    </xf>
    <xf numFmtId="0" fontId="27" fillId="0" borderId="0" xfId="0" applyFont="1" applyAlignment="1">
      <alignment vertical="top"/>
    </xf>
    <xf numFmtId="0" fontId="27" fillId="0" borderId="0" xfId="0" applyFont="1" applyAlignment="1">
      <alignment horizontal="left" vertical="center"/>
    </xf>
    <xf numFmtId="0" fontId="0" fillId="0" borderId="0" xfId="0" applyAlignment="1">
      <alignment vertical="distributed" wrapText="1"/>
    </xf>
    <xf numFmtId="0" fontId="1" fillId="0" borderId="0" xfId="0" applyFont="1" applyAlignment="1">
      <alignment horizontal="right" vertical="center" shrinkToFit="1"/>
    </xf>
    <xf numFmtId="0" fontId="32" fillId="0" borderId="0" xfId="0" applyFont="1" applyAlignment="1">
      <alignment horizontal="left" vertical="center" indent="1" shrinkToFit="1"/>
    </xf>
    <xf numFmtId="0" fontId="27" fillId="0" borderId="17" xfId="0" applyFont="1" applyBorder="1">
      <alignment vertical="center"/>
    </xf>
    <xf numFmtId="177" fontId="0" fillId="0" borderId="0" xfId="0" applyNumberFormat="1">
      <alignment vertical="center"/>
    </xf>
    <xf numFmtId="0" fontId="48" fillId="0" borderId="50" xfId="0" applyFont="1" applyBorder="1" applyAlignment="1">
      <alignment vertical="center" wrapText="1"/>
    </xf>
    <xf numFmtId="0" fontId="0" fillId="0" borderId="47" xfId="0" applyBorder="1">
      <alignment vertical="center"/>
    </xf>
    <xf numFmtId="0" fontId="0" fillId="0" borderId="42" xfId="0" applyBorder="1">
      <alignment vertical="center"/>
    </xf>
    <xf numFmtId="0" fontId="0" fillId="0" borderId="51" xfId="0" applyBorder="1">
      <alignment vertical="center"/>
    </xf>
    <xf numFmtId="0" fontId="80" fillId="0" borderId="0" xfId="0" applyFont="1" applyAlignment="1">
      <alignment vertical="center" wrapText="1"/>
    </xf>
    <xf numFmtId="0" fontId="27" fillId="0" borderId="0" xfId="0" applyFont="1" applyAlignment="1">
      <alignment vertical="center" wrapText="1"/>
    </xf>
    <xf numFmtId="0" fontId="81" fillId="0" borderId="0" xfId="0" applyFont="1">
      <alignment vertical="center"/>
    </xf>
    <xf numFmtId="0" fontId="82" fillId="0" borderId="0" xfId="0" applyFont="1">
      <alignment vertical="center"/>
    </xf>
    <xf numFmtId="0" fontId="83" fillId="0" borderId="0" xfId="0" applyFont="1">
      <alignment vertical="center"/>
    </xf>
    <xf numFmtId="0" fontId="85" fillId="0" borderId="0" xfId="0" applyFont="1" applyAlignment="1">
      <alignment horizontal="center" vertical="center"/>
    </xf>
    <xf numFmtId="0" fontId="86"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6" fillId="0" borderId="0" xfId="43" applyFont="1">
      <alignment vertical="center"/>
    </xf>
    <xf numFmtId="0" fontId="67" fillId="0" borderId="0" xfId="43" applyFont="1">
      <alignment vertical="center"/>
    </xf>
    <xf numFmtId="0" fontId="68" fillId="0" borderId="0" xfId="43" applyFont="1">
      <alignment vertical="center"/>
    </xf>
    <xf numFmtId="0" fontId="10" fillId="0" borderId="0" xfId="43" applyAlignment="1">
      <alignment horizontal="center" vertical="center"/>
    </xf>
    <xf numFmtId="0" fontId="0" fillId="0" borderId="0" xfId="0" applyAlignment="1">
      <alignment horizontal="left" vertical="center" wrapText="1"/>
    </xf>
    <xf numFmtId="0" fontId="46" fillId="0" borderId="66" xfId="0" applyFont="1" applyBorder="1" applyAlignment="1">
      <alignment horizontal="center" vertical="center" wrapText="1"/>
    </xf>
    <xf numFmtId="0" fontId="89" fillId="0" borderId="0" xfId="0" applyFont="1" applyAlignment="1">
      <alignment horizontal="right" vertical="center"/>
    </xf>
    <xf numFmtId="0" fontId="5" fillId="0" borderId="0" xfId="0" applyFont="1" applyAlignment="1">
      <alignment horizontal="center" vertical="top" wrapText="1"/>
    </xf>
    <xf numFmtId="0" fontId="5" fillId="0" borderId="72" xfId="0" applyFont="1" applyBorder="1" applyAlignment="1">
      <alignment horizontal="center" vertical="top" wrapText="1"/>
    </xf>
    <xf numFmtId="0" fontId="5" fillId="0" borderId="0" xfId="0" applyFont="1" applyAlignment="1">
      <alignmen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0" xfId="0" applyFont="1" applyAlignment="1">
      <alignment horizontal="left" vertical="top" wrapText="1" indent="15"/>
    </xf>
    <xf numFmtId="0" fontId="41" fillId="0" borderId="22" xfId="0" applyFont="1" applyBorder="1">
      <alignment vertical="center"/>
    </xf>
    <xf numFmtId="0" fontId="71"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1"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7" fillId="0" borderId="19" xfId="0" applyFont="1" applyBorder="1" applyAlignment="1">
      <alignment horizontal="center" vertical="top" wrapText="1"/>
    </xf>
    <xf numFmtId="0" fontId="7" fillId="0" borderId="75" xfId="0" applyFont="1" applyBorder="1" applyAlignment="1">
      <alignment horizontal="center" vertical="center" shrinkToFit="1"/>
    </xf>
    <xf numFmtId="0" fontId="41" fillId="0" borderId="0" xfId="0" applyFont="1" applyAlignment="1">
      <alignment vertical="center" shrinkToFit="1"/>
    </xf>
    <xf numFmtId="0" fontId="72" fillId="0" borderId="24" xfId="0" applyFont="1" applyBorder="1" applyAlignment="1">
      <alignment horizontal="center" vertical="center" shrinkToFit="1"/>
    </xf>
    <xf numFmtId="0" fontId="5" fillId="0" borderId="15" xfId="0" applyFont="1" applyBorder="1" applyAlignment="1">
      <alignment horizontal="left" vertical="top" wrapText="1"/>
    </xf>
    <xf numFmtId="0" fontId="5" fillId="0" borderId="38" xfId="0" applyFont="1" applyBorder="1" applyAlignment="1">
      <alignment horizontal="left" vertical="top" shrinkToFit="1"/>
    </xf>
    <xf numFmtId="0" fontId="5" fillId="0" borderId="0" xfId="0" applyFont="1" applyAlignment="1">
      <alignment horizontal="left" vertical="top" shrinkToFit="1"/>
    </xf>
    <xf numFmtId="0" fontId="73" fillId="0" borderId="0" xfId="0" applyFont="1">
      <alignment vertical="center"/>
    </xf>
    <xf numFmtId="0" fontId="34" fillId="0" borderId="0" xfId="0" applyFont="1" applyAlignment="1">
      <alignment horizontal="left" vertical="center"/>
    </xf>
    <xf numFmtId="0" fontId="35" fillId="0" borderId="15" xfId="0" applyFont="1" applyBorder="1">
      <alignment vertical="center"/>
    </xf>
    <xf numFmtId="0" fontId="78" fillId="0" borderId="0" xfId="0" applyFont="1" applyAlignment="1">
      <alignment vertical="center" wrapText="1"/>
    </xf>
    <xf numFmtId="0" fontId="88" fillId="0" borderId="0" xfId="0" applyFont="1" applyAlignment="1">
      <alignment vertical="center" wrapText="1"/>
    </xf>
    <xf numFmtId="0" fontId="77" fillId="0" borderId="0" xfId="0" applyFont="1">
      <alignment vertical="center"/>
    </xf>
    <xf numFmtId="0" fontId="90" fillId="0" borderId="0" xfId="42" applyFont="1" applyAlignment="1">
      <alignment vertical="center" wrapText="1"/>
    </xf>
    <xf numFmtId="0" fontId="85" fillId="0" borderId="0" xfId="0" applyFont="1" applyAlignment="1">
      <alignment horizontal="left" vertical="center"/>
    </xf>
    <xf numFmtId="0" fontId="94" fillId="0" borderId="79" xfId="0" applyFont="1" applyBorder="1" applyAlignment="1">
      <alignment horizontal="center" vertical="center" wrapText="1"/>
    </xf>
    <xf numFmtId="0" fontId="94" fillId="0" borderId="81" xfId="0" applyFont="1" applyBorder="1" applyAlignment="1">
      <alignment horizontal="center" vertical="center" wrapText="1"/>
    </xf>
    <xf numFmtId="0" fontId="83" fillId="0" borderId="82" xfId="0" applyFont="1" applyBorder="1" applyAlignment="1">
      <alignment vertical="center" shrinkToFit="1"/>
    </xf>
    <xf numFmtId="0" fontId="83" fillId="0" borderId="83" xfId="0" applyFont="1" applyBorder="1" applyAlignment="1">
      <alignment vertical="center" shrinkToFit="1"/>
    </xf>
    <xf numFmtId="0" fontId="29" fillId="25" borderId="42" xfId="0" applyFont="1" applyFill="1" applyBorder="1">
      <alignment vertical="center"/>
    </xf>
    <xf numFmtId="0" fontId="29" fillId="25" borderId="51" xfId="0" applyFont="1" applyFill="1" applyBorder="1">
      <alignment vertical="center"/>
    </xf>
    <xf numFmtId="0" fontId="31" fillId="0" borderId="0" xfId="0" applyFont="1">
      <alignment vertical="center"/>
    </xf>
    <xf numFmtId="0" fontId="0" fillId="0" borderId="0" xfId="0" applyAlignment="1">
      <alignment horizontal="left" vertical="center"/>
    </xf>
    <xf numFmtId="0" fontId="92" fillId="0" borderId="0" xfId="0" applyFont="1" applyAlignment="1">
      <alignment horizontal="left" vertical="center" indent="1"/>
    </xf>
    <xf numFmtId="0" fontId="39" fillId="0" borderId="0" xfId="0" applyFont="1" applyAlignment="1">
      <alignment horizontal="left" vertical="center"/>
    </xf>
    <xf numFmtId="0" fontId="82" fillId="29" borderId="95" xfId="0" applyFont="1" applyFill="1" applyBorder="1" applyAlignment="1">
      <alignment horizontal="center" vertical="center"/>
    </xf>
    <xf numFmtId="0" fontId="82" fillId="29" borderId="93" xfId="0" applyFont="1" applyFill="1" applyBorder="1" applyAlignment="1">
      <alignment horizontal="center" vertical="center"/>
    </xf>
    <xf numFmtId="0" fontId="84" fillId="0" borderId="0" xfId="0" applyFont="1" applyAlignment="1">
      <alignment horizontal="left" vertical="center" indent="1"/>
    </xf>
    <xf numFmtId="0" fontId="84" fillId="0" borderId="0" xfId="0" applyFont="1">
      <alignment vertical="center"/>
    </xf>
    <xf numFmtId="0" fontId="100"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100" fillId="0" borderId="0" xfId="0" applyFont="1" applyAlignment="1">
      <alignment vertical="center" wrapText="1"/>
    </xf>
    <xf numFmtId="0" fontId="82" fillId="0" borderId="51" xfId="0" applyFont="1" applyBorder="1">
      <alignment vertical="center"/>
    </xf>
    <xf numFmtId="0" fontId="82" fillId="0" borderId="17" xfId="0" applyFont="1" applyBorder="1">
      <alignment vertical="center"/>
    </xf>
    <xf numFmtId="0" fontId="82" fillId="0" borderId="86" xfId="0" applyFont="1" applyBorder="1">
      <alignment vertical="center"/>
    </xf>
    <xf numFmtId="0" fontId="81" fillId="0" borderId="53" xfId="0" applyFont="1" applyBorder="1">
      <alignment vertical="center"/>
    </xf>
    <xf numFmtId="0" fontId="82" fillId="0" borderId="140" xfId="0" applyFont="1" applyBorder="1" applyAlignment="1">
      <alignment horizontal="center" vertical="center"/>
    </xf>
    <xf numFmtId="0" fontId="82" fillId="0" borderId="111" xfId="0" applyFont="1" applyBorder="1" applyAlignment="1">
      <alignment horizontal="center" vertical="center"/>
    </xf>
    <xf numFmtId="0" fontId="82" fillId="0" borderId="93" xfId="0" applyFont="1" applyBorder="1" applyAlignment="1">
      <alignment horizontal="center" vertical="center"/>
    </xf>
    <xf numFmtId="56" fontId="82" fillId="0" borderId="82" xfId="0" applyNumberFormat="1" applyFont="1" applyBorder="1" applyAlignment="1">
      <alignment vertical="center" shrinkToFit="1"/>
    </xf>
    <xf numFmtId="0" fontId="84" fillId="0" borderId="0" xfId="0" applyFont="1" applyAlignment="1">
      <alignment horizontal="left" vertical="center"/>
    </xf>
    <xf numFmtId="0" fontId="93" fillId="0" borderId="91" xfId="0" applyFont="1" applyBorder="1">
      <alignment vertical="center"/>
    </xf>
    <xf numFmtId="0" fontId="86" fillId="0" borderId="80" xfId="0" applyFont="1" applyBorder="1" applyAlignment="1">
      <alignment vertical="center" shrinkToFit="1"/>
    </xf>
    <xf numFmtId="0" fontId="36" fillId="25" borderId="0" xfId="0" applyFont="1" applyFill="1">
      <alignment vertical="center"/>
    </xf>
    <xf numFmtId="0" fontId="29" fillId="25" borderId="0" xfId="0" applyFont="1" applyFill="1">
      <alignment vertical="center"/>
    </xf>
    <xf numFmtId="0" fontId="0" fillId="0" borderId="11" xfId="0" applyBorder="1">
      <alignment vertical="center"/>
    </xf>
    <xf numFmtId="0" fontId="5" fillId="0" borderId="28" xfId="0" applyFont="1" applyBorder="1" applyAlignment="1">
      <alignment horizontal="right" vertical="center" shrinkToFit="1"/>
    </xf>
    <xf numFmtId="0" fontId="5" fillId="0" borderId="19" xfId="0" applyFont="1" applyBorder="1" applyAlignment="1">
      <alignment horizontal="right" vertical="center" shrinkToFit="1"/>
    </xf>
    <xf numFmtId="178" fontId="5" fillId="0" borderId="0" xfId="0" applyNumberFormat="1" applyFont="1" applyAlignment="1">
      <alignment horizontal="right" vertical="center" shrinkToFit="1"/>
    </xf>
    <xf numFmtId="178" fontId="5" fillId="0" borderId="20" xfId="0" applyNumberFormat="1" applyFont="1" applyBorder="1" applyAlignment="1">
      <alignment horizontal="right" vertical="center" shrinkToFit="1"/>
    </xf>
    <xf numFmtId="178" fontId="5" fillId="0" borderId="28" xfId="0" applyNumberFormat="1" applyFont="1" applyBorder="1" applyAlignment="1">
      <alignment horizontal="right" vertical="center" shrinkToFit="1"/>
    </xf>
    <xf numFmtId="178" fontId="5" fillId="0" borderId="19" xfId="0" applyNumberFormat="1" applyFont="1" applyBorder="1" applyAlignment="1">
      <alignment horizontal="right" vertical="center" shrinkToFit="1"/>
    </xf>
    <xf numFmtId="0" fontId="60" fillId="0" borderId="71" xfId="0" applyFont="1" applyBorder="1" applyAlignment="1">
      <alignment vertical="center" wrapText="1"/>
    </xf>
    <xf numFmtId="0" fontId="60" fillId="0" borderId="99" xfId="0" applyFont="1" applyBorder="1" applyAlignment="1">
      <alignment vertical="center" wrapText="1"/>
    </xf>
    <xf numFmtId="0" fontId="5" fillId="0" borderId="15" xfId="0" applyFont="1" applyBorder="1" applyAlignment="1">
      <alignment horizontal="right" vertical="center" wrapText="1"/>
    </xf>
    <xf numFmtId="0" fontId="5" fillId="0" borderId="37" xfId="0" applyFont="1" applyBorder="1" applyAlignment="1">
      <alignment horizontal="right" vertical="center" wrapText="1"/>
    </xf>
    <xf numFmtId="0" fontId="0" fillId="0" borderId="0" xfId="0" applyAlignment="1">
      <alignment horizontal="center" vertical="center" shrinkToFit="1"/>
    </xf>
    <xf numFmtId="0" fontId="0" fillId="35" borderId="91" xfId="42" applyFont="1" applyFill="1" applyBorder="1" applyAlignment="1">
      <alignment vertical="center"/>
    </xf>
    <xf numFmtId="0" fontId="0" fillId="0" borderId="85" xfId="0" applyBorder="1">
      <alignment vertical="center"/>
    </xf>
    <xf numFmtId="0" fontId="76" fillId="0" borderId="0" xfId="42" applyFont="1" applyAlignment="1">
      <alignment vertical="center"/>
    </xf>
    <xf numFmtId="0" fontId="0" fillId="0" borderId="0" xfId="42" applyFont="1" applyAlignment="1">
      <alignment vertical="center" shrinkToFit="1"/>
    </xf>
    <xf numFmtId="0" fontId="0" fillId="0" borderId="17" xfId="0" applyBorder="1">
      <alignment vertical="center"/>
    </xf>
    <xf numFmtId="0" fontId="96" fillId="0" borderId="0" xfId="0" applyFont="1" applyAlignment="1">
      <alignment vertical="center" shrinkToFit="1"/>
    </xf>
    <xf numFmtId="0" fontId="107" fillId="0" borderId="0" xfId="0" applyFont="1" applyAlignment="1">
      <alignment vertical="center" wrapText="1"/>
    </xf>
    <xf numFmtId="0" fontId="96" fillId="0" borderId="0" xfId="0" applyFont="1" applyAlignment="1">
      <alignment horizontal="center" vertical="center" shrinkToFit="1"/>
    </xf>
    <xf numFmtId="0" fontId="107" fillId="0" borderId="0" xfId="0" applyFont="1">
      <alignment vertical="center"/>
    </xf>
    <xf numFmtId="0" fontId="96" fillId="0" borderId="17" xfId="0" applyFont="1" applyBorder="1" applyAlignment="1">
      <alignment vertical="center" shrinkToFit="1"/>
    </xf>
    <xf numFmtId="0" fontId="107" fillId="0" borderId="17" xfId="0" applyFont="1" applyBorder="1" applyAlignment="1">
      <alignment vertical="center" wrapText="1"/>
    </xf>
    <xf numFmtId="0" fontId="96" fillId="0" borderId="17" xfId="0" applyFont="1" applyBorder="1" applyAlignment="1">
      <alignment horizontal="center" vertical="center" shrinkToFit="1"/>
    </xf>
    <xf numFmtId="0" fontId="107" fillId="0" borderId="17" xfId="0" applyFont="1" applyBorder="1">
      <alignment vertical="center"/>
    </xf>
    <xf numFmtId="0" fontId="87" fillId="0" borderId="0" xfId="0" applyFont="1">
      <alignment vertical="center"/>
    </xf>
    <xf numFmtId="0" fontId="106" fillId="0" borderId="0" xfId="0" applyFont="1" applyAlignment="1">
      <alignment horizontal="left" vertical="center"/>
    </xf>
    <xf numFmtId="0" fontId="0" fillId="31" borderId="14" xfId="0" applyFill="1" applyBorder="1" applyAlignment="1">
      <alignment horizontal="center" vertical="center"/>
    </xf>
    <xf numFmtId="0" fontId="0" fillId="33" borderId="14" xfId="0" applyFill="1" applyBorder="1" applyAlignment="1">
      <alignment horizontal="center" vertical="center"/>
    </xf>
    <xf numFmtId="0" fontId="0" fillId="34" borderId="14" xfId="0" applyFill="1" applyBorder="1" applyAlignment="1">
      <alignment horizontal="center" vertical="center"/>
    </xf>
    <xf numFmtId="0" fontId="82" fillId="0" borderId="137" xfId="0" applyFont="1" applyBorder="1" applyAlignment="1">
      <alignment horizontal="left" vertical="center"/>
    </xf>
    <xf numFmtId="0" fontId="82" fillId="0" borderId="138" xfId="0" applyFont="1" applyBorder="1" applyAlignment="1">
      <alignment horizontal="left" vertical="center"/>
    </xf>
    <xf numFmtId="0" fontId="27" fillId="0" borderId="15" xfId="0" applyFont="1" applyBorder="1" applyAlignment="1">
      <alignment vertical="center" shrinkToFit="1"/>
    </xf>
    <xf numFmtId="0" fontId="0" fillId="35" borderId="14" xfId="0" applyFill="1" applyBorder="1">
      <alignment vertical="center"/>
    </xf>
    <xf numFmtId="0" fontId="0" fillId="35" borderId="179" xfId="0" applyFill="1" applyBorder="1">
      <alignment vertical="center"/>
    </xf>
    <xf numFmtId="3" fontId="27" fillId="0" borderId="182" xfId="42" applyNumberFormat="1" applyFont="1" applyBorder="1" applyAlignment="1">
      <alignment horizontal="left" vertical="center" shrinkToFit="1"/>
    </xf>
    <xf numFmtId="20" fontId="0" fillId="0" borderId="0" xfId="0" applyNumberFormat="1" applyAlignment="1">
      <alignment vertical="center" shrinkToFit="1"/>
    </xf>
    <xf numFmtId="3" fontId="27" fillId="0" borderId="179" xfId="42" applyNumberFormat="1" applyFont="1" applyBorder="1" applyAlignment="1">
      <alignment horizontal="left" vertical="center" shrinkToFit="1"/>
    </xf>
    <xf numFmtId="0" fontId="0" fillId="0" borderId="17" xfId="0" applyBorder="1" applyAlignment="1">
      <alignment vertical="center" shrinkToFit="1"/>
    </xf>
    <xf numFmtId="0" fontId="0" fillId="0" borderId="88" xfId="0" applyBorder="1">
      <alignment vertical="center"/>
    </xf>
    <xf numFmtId="0" fontId="0" fillId="0" borderId="88" xfId="0" applyBorder="1" applyAlignment="1">
      <alignment vertical="center" wrapText="1"/>
    </xf>
    <xf numFmtId="0" fontId="0" fillId="0" borderId="184" xfId="42" applyFont="1" applyBorder="1" applyAlignment="1">
      <alignment vertical="center" shrinkToFit="1"/>
    </xf>
    <xf numFmtId="0" fontId="0" fillId="0" borderId="182" xfId="42" applyFont="1" applyBorder="1" applyAlignment="1">
      <alignment vertical="center" shrinkToFit="1"/>
    </xf>
    <xf numFmtId="0" fontId="0" fillId="0" borderId="183" xfId="42" applyFont="1" applyBorder="1" applyAlignment="1">
      <alignment vertical="center" shrinkToFit="1"/>
    </xf>
    <xf numFmtId="0" fontId="35" fillId="0" borderId="87" xfId="0" applyFont="1" applyBorder="1">
      <alignment vertical="center"/>
    </xf>
    <xf numFmtId="0" fontId="35" fillId="0" borderId="88" xfId="0" applyFont="1" applyBorder="1">
      <alignment vertical="center"/>
    </xf>
    <xf numFmtId="0" fontId="35" fillId="0" borderId="11" xfId="0" applyFont="1" applyBorder="1">
      <alignment vertical="center"/>
    </xf>
    <xf numFmtId="0" fontId="35" fillId="0" borderId="17" xfId="0" applyFont="1" applyBorder="1">
      <alignment vertical="center"/>
    </xf>
    <xf numFmtId="3" fontId="27" fillId="0" borderId="0" xfId="42" applyNumberFormat="1" applyFont="1" applyAlignment="1">
      <alignment horizontal="left" vertical="center" shrinkToFit="1"/>
    </xf>
    <xf numFmtId="0" fontId="35" fillId="0" borderId="85" xfId="0" applyFont="1" applyBorder="1">
      <alignment vertical="center"/>
    </xf>
    <xf numFmtId="182" fontId="36" fillId="0" borderId="0" xfId="0" applyNumberFormat="1" applyFont="1" applyAlignment="1">
      <alignment vertical="top"/>
    </xf>
    <xf numFmtId="0" fontId="28" fillId="0" borderId="0" xfId="42" applyFont="1" applyAlignment="1">
      <alignment horizontal="center" vertical="center"/>
    </xf>
    <xf numFmtId="178" fontId="41" fillId="29" borderId="21" xfId="0" applyNumberFormat="1" applyFont="1" applyFill="1" applyBorder="1" applyAlignment="1">
      <alignment vertical="center" wrapText="1"/>
    </xf>
    <xf numFmtId="0" fontId="5" fillId="29" borderId="189" xfId="0" applyFont="1" applyFill="1" applyBorder="1" applyAlignment="1">
      <alignment horizontal="right" vertical="center" wrapText="1"/>
    </xf>
    <xf numFmtId="0" fontId="35" fillId="0" borderId="119" xfId="0" applyFont="1" applyBorder="1" applyAlignment="1">
      <alignment horizontal="right" vertical="center"/>
    </xf>
    <xf numFmtId="0" fontId="35" fillId="0" borderId="14" xfId="0" applyFont="1" applyBorder="1" applyAlignment="1">
      <alignment horizontal="left" vertical="center"/>
    </xf>
    <xf numFmtId="0" fontId="35" fillId="0" borderId="91" xfId="0" applyFont="1" applyBorder="1" applyAlignment="1">
      <alignment horizontal="left" vertical="center"/>
    </xf>
    <xf numFmtId="0" fontId="40" fillId="0" borderId="20" xfId="0" applyFont="1" applyBorder="1" applyAlignment="1">
      <alignment vertical="center" shrinkToFit="1"/>
    </xf>
    <xf numFmtId="0" fontId="40" fillId="0" borderId="20" xfId="0" applyFont="1" applyBorder="1">
      <alignment vertical="center"/>
    </xf>
    <xf numFmtId="56" fontId="82" fillId="37" borderId="172" xfId="0" applyNumberFormat="1" applyFont="1" applyFill="1" applyBorder="1">
      <alignment vertical="center"/>
    </xf>
    <xf numFmtId="0" fontId="82" fillId="37" borderId="150" xfId="0" applyFont="1" applyFill="1" applyBorder="1" applyAlignment="1">
      <alignment horizontal="center" vertical="center"/>
    </xf>
    <xf numFmtId="0" fontId="82" fillId="37" borderId="149" xfId="0" applyFont="1" applyFill="1" applyBorder="1" applyAlignment="1">
      <alignment horizontal="left" vertical="center"/>
    </xf>
    <xf numFmtId="0" fontId="82" fillId="37" borderId="37" xfId="0" applyFont="1" applyFill="1" applyBorder="1">
      <alignment vertical="center"/>
    </xf>
    <xf numFmtId="0" fontId="82" fillId="37" borderId="47" xfId="0" applyFont="1" applyFill="1" applyBorder="1">
      <alignment vertical="center"/>
    </xf>
    <xf numFmtId="0" fontId="58" fillId="38" borderId="187" xfId="0" applyFont="1" applyFill="1" applyBorder="1" applyAlignment="1">
      <alignment vertical="center" shrinkToFit="1"/>
    </xf>
    <xf numFmtId="0" fontId="45" fillId="38" borderId="71" xfId="0" applyFont="1" applyFill="1" applyBorder="1" applyAlignment="1">
      <alignment horizontal="center" vertical="center" wrapText="1"/>
    </xf>
    <xf numFmtId="0" fontId="41" fillId="38" borderId="37" xfId="0" applyFont="1" applyFill="1" applyBorder="1" applyAlignment="1">
      <alignment vertical="center" wrapText="1"/>
    </xf>
    <xf numFmtId="0" fontId="5" fillId="38" borderId="25" xfId="0" applyFont="1" applyFill="1" applyBorder="1" applyAlignment="1">
      <alignment horizontal="right" vertical="center" wrapText="1"/>
    </xf>
    <xf numFmtId="178" fontId="41" fillId="38" borderId="188" xfId="0" applyNumberFormat="1" applyFont="1" applyFill="1" applyBorder="1" applyAlignment="1">
      <alignment vertical="center" wrapText="1"/>
    </xf>
    <xf numFmtId="178" fontId="5" fillId="38" borderId="188" xfId="0" applyNumberFormat="1" applyFont="1" applyFill="1" applyBorder="1" applyAlignment="1">
      <alignment vertical="center" wrapText="1"/>
    </xf>
    <xf numFmtId="0" fontId="61" fillId="38" borderId="0" xfId="0" applyFont="1" applyFill="1" applyAlignment="1">
      <alignment vertical="center" shrinkToFit="1"/>
    </xf>
    <xf numFmtId="178" fontId="41" fillId="38" borderId="15" xfId="0" applyNumberFormat="1" applyFont="1" applyFill="1" applyBorder="1" applyAlignment="1">
      <alignment vertical="center" wrapText="1"/>
    </xf>
    <xf numFmtId="178" fontId="5" fillId="38" borderId="15" xfId="0" applyNumberFormat="1" applyFont="1" applyFill="1" applyBorder="1" applyAlignment="1">
      <alignment vertical="center" wrapText="1"/>
    </xf>
    <xf numFmtId="0" fontId="46" fillId="38" borderId="43" xfId="0" applyFont="1" applyFill="1" applyBorder="1" applyAlignment="1">
      <alignment vertical="center" wrapText="1"/>
    </xf>
    <xf numFmtId="0" fontId="5" fillId="38" borderId="74" xfId="0" applyFont="1" applyFill="1" applyBorder="1" applyAlignment="1">
      <alignment horizontal="center" vertical="center" shrinkToFit="1"/>
    </xf>
    <xf numFmtId="0" fontId="5" fillId="38" borderId="18" xfId="0" applyFont="1" applyFill="1" applyBorder="1" applyAlignment="1">
      <alignment horizontal="center" vertical="center" shrinkToFit="1"/>
    </xf>
    <xf numFmtId="0" fontId="5" fillId="38" borderId="66" xfId="0" applyFont="1" applyFill="1" applyBorder="1" applyAlignment="1">
      <alignment horizontal="center" vertical="center" shrinkToFit="1"/>
    </xf>
    <xf numFmtId="0" fontId="0" fillId="29" borderId="0" xfId="0" applyFill="1">
      <alignment vertical="center"/>
    </xf>
    <xf numFmtId="0" fontId="0" fillId="30" borderId="91" xfId="0" applyFill="1" applyBorder="1">
      <alignment vertical="center"/>
    </xf>
    <xf numFmtId="0" fontId="0" fillId="30" borderId="179" xfId="0" applyFill="1" applyBorder="1">
      <alignment vertical="center"/>
    </xf>
    <xf numFmtId="0" fontId="0" fillId="35" borderId="91" xfId="0" applyFill="1" applyBorder="1">
      <alignment vertical="center"/>
    </xf>
    <xf numFmtId="0" fontId="77" fillId="0" borderId="31" xfId="0" applyFont="1" applyBorder="1" applyAlignment="1">
      <alignment vertical="center" shrinkToFit="1"/>
    </xf>
    <xf numFmtId="0" fontId="1" fillId="30" borderId="182" xfId="42" applyFill="1" applyBorder="1" applyAlignment="1">
      <alignment horizontal="center" vertical="center" wrapText="1"/>
    </xf>
    <xf numFmtId="0" fontId="77" fillId="0" borderId="33" xfId="0" applyFont="1" applyBorder="1" applyAlignment="1">
      <alignment vertical="center" shrinkToFit="1"/>
    </xf>
    <xf numFmtId="0" fontId="1" fillId="30" borderId="183" xfId="42" applyFill="1" applyBorder="1" applyAlignment="1">
      <alignment horizontal="center" vertical="center" wrapText="1"/>
    </xf>
    <xf numFmtId="0" fontId="0" fillId="31" borderId="91" xfId="0" applyFill="1" applyBorder="1">
      <alignment vertical="center"/>
    </xf>
    <xf numFmtId="0" fontId="77" fillId="0" borderId="35" xfId="0" applyFont="1" applyBorder="1" applyAlignment="1">
      <alignment vertical="center" shrinkToFit="1"/>
    </xf>
    <xf numFmtId="0" fontId="0" fillId="33" borderId="91" xfId="0" applyFill="1" applyBorder="1">
      <alignment vertical="center"/>
    </xf>
    <xf numFmtId="0" fontId="0" fillId="0" borderId="182" xfId="0" applyBorder="1">
      <alignment vertical="center"/>
    </xf>
    <xf numFmtId="0" fontId="0" fillId="34" borderId="91" xfId="0" applyFill="1" applyBorder="1">
      <alignment vertical="center"/>
    </xf>
    <xf numFmtId="0" fontId="1" fillId="34" borderId="184" xfId="42" applyFill="1" applyBorder="1" applyAlignment="1">
      <alignment horizontal="center" vertical="center" wrapText="1"/>
    </xf>
    <xf numFmtId="0" fontId="1" fillId="34" borderId="182" xfId="42" applyFill="1" applyBorder="1" applyAlignment="1">
      <alignment horizontal="center" vertical="center" wrapText="1"/>
    </xf>
    <xf numFmtId="0" fontId="1" fillId="0" borderId="183" xfId="42" applyBorder="1" applyAlignment="1">
      <alignment vertical="center" shrinkToFit="1"/>
    </xf>
    <xf numFmtId="0" fontId="1" fillId="34" borderId="183" xfId="42" applyFill="1" applyBorder="1" applyAlignment="1">
      <alignment horizontal="center" vertical="center" wrapText="1"/>
    </xf>
    <xf numFmtId="0" fontId="1" fillId="34" borderId="181" xfId="42" applyFill="1" applyBorder="1" applyAlignment="1">
      <alignment horizontal="center" vertical="center" wrapText="1"/>
    </xf>
    <xf numFmtId="0" fontId="1" fillId="0" borderId="10" xfId="42" applyBorder="1" applyAlignment="1">
      <alignment vertical="center" shrinkToFit="1"/>
    </xf>
    <xf numFmtId="0" fontId="1" fillId="34" borderId="10" xfId="42" applyFill="1" applyBorder="1" applyAlignment="1">
      <alignment horizontal="center" vertical="center" wrapText="1"/>
    </xf>
    <xf numFmtId="0" fontId="1" fillId="0" borderId="182" xfId="42" applyBorder="1" applyAlignment="1">
      <alignment vertical="center" shrinkToFit="1"/>
    </xf>
    <xf numFmtId="0" fontId="77" fillId="0" borderId="0" xfId="0" applyFont="1" applyAlignment="1">
      <alignment vertical="center" shrinkToFit="1"/>
    </xf>
    <xf numFmtId="0" fontId="1" fillId="0" borderId="0" xfId="42" applyAlignment="1">
      <alignment horizontal="center" vertical="center" wrapText="1"/>
    </xf>
    <xf numFmtId="0" fontId="35" fillId="0" borderId="88" xfId="0" applyFont="1" applyBorder="1" applyAlignment="1">
      <alignment horizontal="center" vertical="center" shrinkToFit="1"/>
    </xf>
    <xf numFmtId="0" fontId="35" fillId="0" borderId="17" xfId="0" applyFont="1" applyBorder="1" applyAlignment="1">
      <alignment horizontal="center" vertical="center" shrinkToFi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35" fillId="0" borderId="119" xfId="0" applyFont="1" applyBorder="1" applyAlignment="1">
      <alignment horizontal="left" vertical="center"/>
    </xf>
    <xf numFmtId="0" fontId="0" fillId="0" borderId="86" xfId="0" applyBorder="1">
      <alignment vertical="center"/>
    </xf>
    <xf numFmtId="184" fontId="0" fillId="0" borderId="17" xfId="0" applyNumberFormat="1" applyBorder="1">
      <alignment vertical="center"/>
    </xf>
    <xf numFmtId="182" fontId="111" fillId="0" borderId="33" xfId="0" applyNumberFormat="1" applyFont="1" applyBorder="1" applyAlignment="1">
      <alignment vertical="center" wrapText="1"/>
    </xf>
    <xf numFmtId="182" fontId="111" fillId="0" borderId="35" xfId="0" applyNumberFormat="1" applyFont="1" applyBorder="1" applyAlignment="1">
      <alignment vertical="center" wrapText="1"/>
    </xf>
    <xf numFmtId="182" fontId="111" fillId="0" borderId="0" xfId="0" applyNumberFormat="1" applyFont="1" applyAlignment="1">
      <alignment vertical="center" wrapText="1"/>
    </xf>
    <xf numFmtId="184" fontId="111" fillId="0" borderId="0" xfId="0" applyNumberFormat="1" applyFont="1" applyAlignment="1">
      <alignment vertical="center" wrapText="1"/>
    </xf>
    <xf numFmtId="0" fontId="111" fillId="0" borderId="0" xfId="0" applyFont="1">
      <alignment vertical="center"/>
    </xf>
    <xf numFmtId="0" fontId="112" fillId="0" borderId="0" xfId="0" applyFont="1" applyAlignment="1">
      <alignment vertical="center" shrinkToFit="1"/>
    </xf>
    <xf numFmtId="0" fontId="111" fillId="0" borderId="25" xfId="0" applyFont="1" applyBorder="1" applyAlignment="1">
      <alignment horizontal="right" vertical="center" shrinkToFit="1"/>
    </xf>
    <xf numFmtId="0" fontId="111" fillId="0" borderId="188" xfId="0" applyFont="1" applyBorder="1" applyAlignment="1">
      <alignment horizontal="right" vertical="center" shrinkToFit="1"/>
    </xf>
    <xf numFmtId="0" fontId="111" fillId="0" borderId="189" xfId="0" applyFont="1" applyBorder="1" applyAlignment="1">
      <alignment horizontal="right" vertical="center" shrinkToFit="1"/>
    </xf>
    <xf numFmtId="0" fontId="111" fillId="0" borderId="63" xfId="0" applyFont="1" applyBorder="1" applyAlignment="1">
      <alignment horizontal="right" vertical="center" shrinkToFit="1"/>
    </xf>
    <xf numFmtId="0" fontId="111" fillId="0" borderId="192" xfId="0" applyFont="1" applyBorder="1" applyAlignment="1">
      <alignment horizontal="right" vertical="center" shrinkToFit="1"/>
    </xf>
    <xf numFmtId="0" fontId="111" fillId="0" borderId="45" xfId="0" applyFont="1" applyBorder="1" applyAlignment="1">
      <alignment horizontal="right" vertical="center" shrinkToFit="1"/>
    </xf>
    <xf numFmtId="0" fontId="111" fillId="0" borderId="44" xfId="0" applyFont="1" applyBorder="1" applyAlignment="1">
      <alignment horizontal="right" vertical="center" shrinkToFit="1"/>
    </xf>
    <xf numFmtId="0" fontId="111" fillId="0" borderId="193" xfId="0" applyFont="1" applyBorder="1" applyAlignment="1">
      <alignment horizontal="right" vertical="center" shrinkToFit="1"/>
    </xf>
    <xf numFmtId="0" fontId="111" fillId="0" borderId="61" xfId="0" applyFont="1" applyBorder="1" applyAlignment="1">
      <alignment horizontal="center" vertical="center" shrinkToFit="1"/>
    </xf>
    <xf numFmtId="0" fontId="111" fillId="0" borderId="65" xfId="0" applyFont="1" applyBorder="1" applyAlignment="1">
      <alignment horizontal="center" vertical="center" shrinkToFit="1"/>
    </xf>
    <xf numFmtId="0" fontId="111" fillId="0" borderId="196" xfId="0" applyFont="1" applyBorder="1" applyAlignment="1">
      <alignment horizontal="center" vertical="center" shrinkToFit="1"/>
    </xf>
    <xf numFmtId="0" fontId="111" fillId="0" borderId="168" xfId="0" applyFont="1" applyBorder="1">
      <alignment vertical="center"/>
    </xf>
    <xf numFmtId="0" fontId="111" fillId="0" borderId="56" xfId="0" applyFont="1" applyBorder="1">
      <alignment vertical="center"/>
    </xf>
    <xf numFmtId="182" fontId="111" fillId="0" borderId="31" xfId="0" applyNumberFormat="1" applyFont="1" applyBorder="1" applyAlignment="1">
      <alignment vertical="center" wrapText="1"/>
    </xf>
    <xf numFmtId="0" fontId="119" fillId="32" borderId="15" xfId="0" applyFont="1" applyFill="1" applyBorder="1" applyAlignment="1">
      <alignment horizontal="right" vertical="center" shrinkToFit="1"/>
    </xf>
    <xf numFmtId="0" fontId="119" fillId="32" borderId="16" xfId="0" applyFont="1" applyFill="1" applyBorder="1" applyAlignment="1">
      <alignment horizontal="right" vertical="center" shrinkToFit="1"/>
    </xf>
    <xf numFmtId="0" fontId="35" fillId="41" borderId="13" xfId="0" applyFont="1" applyFill="1" applyBorder="1" applyAlignment="1">
      <alignment horizontal="center" vertical="center" shrinkToFit="1"/>
    </xf>
    <xf numFmtId="0" fontId="35" fillId="41" borderId="131" xfId="0" applyFont="1" applyFill="1" applyBorder="1" applyAlignment="1">
      <alignment horizontal="center" vertical="center" shrinkToFit="1"/>
    </xf>
    <xf numFmtId="182" fontId="35" fillId="41" borderId="91" xfId="0" applyNumberFormat="1" applyFont="1" applyFill="1" applyBorder="1" applyAlignment="1">
      <alignment horizontal="center" vertical="center" shrinkToFit="1"/>
    </xf>
    <xf numFmtId="0" fontId="35" fillId="41" borderId="14" xfId="0" applyFont="1" applyFill="1" applyBorder="1" applyAlignment="1">
      <alignment horizontal="center" vertical="center" shrinkToFit="1"/>
    </xf>
    <xf numFmtId="182" fontId="111" fillId="0" borderId="123" xfId="0" applyNumberFormat="1" applyFont="1" applyBorder="1">
      <alignment vertical="center"/>
    </xf>
    <xf numFmtId="0" fontId="111" fillId="0" borderId="34" xfId="0" applyFont="1" applyBorder="1">
      <alignment vertical="center"/>
    </xf>
    <xf numFmtId="182" fontId="111" fillId="0" borderId="11" xfId="0" applyNumberFormat="1" applyFont="1" applyBorder="1">
      <alignment vertical="center"/>
    </xf>
    <xf numFmtId="0" fontId="111" fillId="0" borderId="130" xfId="0" applyFont="1" applyBorder="1">
      <alignment vertical="center"/>
    </xf>
    <xf numFmtId="182" fontId="35" fillId="40" borderId="91" xfId="0" applyNumberFormat="1" applyFont="1" applyFill="1" applyBorder="1" applyAlignment="1">
      <alignment horizontal="center" vertical="center" shrinkToFit="1"/>
    </xf>
    <xf numFmtId="0" fontId="35" fillId="40" borderId="126" xfId="0" applyFont="1" applyFill="1" applyBorder="1" applyAlignment="1">
      <alignment horizontal="center" vertical="center"/>
    </xf>
    <xf numFmtId="0" fontId="35" fillId="40" borderId="131" xfId="0" applyFont="1" applyFill="1" applyBorder="1" applyAlignment="1">
      <alignment horizontal="center" vertical="center" shrinkToFit="1"/>
    </xf>
    <xf numFmtId="182" fontId="111" fillId="0" borderId="33" xfId="0" applyNumberFormat="1" applyFont="1" applyBorder="1">
      <alignment vertical="center"/>
    </xf>
    <xf numFmtId="0" fontId="111" fillId="0" borderId="15" xfId="0" applyFont="1" applyBorder="1" applyAlignment="1">
      <alignment horizontal="center" vertical="center"/>
    </xf>
    <xf numFmtId="0" fontId="111" fillId="0" borderId="34" xfId="0" applyFont="1" applyBorder="1" applyAlignment="1">
      <alignment horizontal="center" vertical="center"/>
    </xf>
    <xf numFmtId="182" fontId="111" fillId="0" borderId="35" xfId="0" applyNumberFormat="1" applyFont="1" applyBorder="1">
      <alignment vertical="center"/>
    </xf>
    <xf numFmtId="182" fontId="35" fillId="32" borderId="91" xfId="0" applyNumberFormat="1" applyFont="1" applyFill="1" applyBorder="1" applyAlignment="1">
      <alignment horizontal="center" vertical="center" shrinkToFit="1"/>
    </xf>
    <xf numFmtId="0" fontId="35" fillId="32" borderId="126" xfId="0" applyFont="1" applyFill="1" applyBorder="1" applyAlignment="1">
      <alignment horizontal="center" vertical="center"/>
    </xf>
    <xf numFmtId="0" fontId="35" fillId="32" borderId="131" xfId="0" applyFont="1" applyFill="1" applyBorder="1" applyAlignment="1">
      <alignment horizontal="center" vertical="center"/>
    </xf>
    <xf numFmtId="0" fontId="35" fillId="41" borderId="92" xfId="0" applyFont="1" applyFill="1" applyBorder="1" applyAlignment="1">
      <alignment vertical="center" shrinkToFit="1"/>
    </xf>
    <xf numFmtId="0" fontId="35" fillId="41" borderId="30" xfId="0" applyFont="1" applyFill="1" applyBorder="1" applyAlignment="1">
      <alignment vertical="center" shrinkToFit="1"/>
    </xf>
    <xf numFmtId="0" fontId="0" fillId="0" borderId="85" xfId="0" applyBorder="1" applyAlignment="1">
      <alignment vertical="top"/>
    </xf>
    <xf numFmtId="0" fontId="0" fillId="0" borderId="51" xfId="0" applyBorder="1" applyAlignment="1">
      <alignment vertical="top"/>
    </xf>
    <xf numFmtId="0" fontId="0" fillId="0" borderId="11" xfId="0" applyBorder="1" applyAlignment="1">
      <alignment vertical="top"/>
    </xf>
    <xf numFmtId="0" fontId="0" fillId="0" borderId="17" xfId="0" applyBorder="1" applyAlignment="1">
      <alignment vertical="top"/>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46" xfId="0" applyBorder="1" applyAlignment="1">
      <alignment vertical="top"/>
    </xf>
    <xf numFmtId="0" fontId="110" fillId="0" borderId="0" xfId="0" applyFont="1" applyAlignment="1">
      <alignment vertical="center" shrinkToFit="1"/>
    </xf>
    <xf numFmtId="0" fontId="114" fillId="0" borderId="0" xfId="0" applyFont="1" applyAlignment="1">
      <alignment vertical="center" wrapText="1" shrinkToFit="1"/>
    </xf>
    <xf numFmtId="0" fontId="111" fillId="0" borderId="36" xfId="0" applyFont="1" applyBorder="1" applyAlignment="1">
      <alignment horizontal="center" vertical="center"/>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4" fontId="111" fillId="0" borderId="18" xfId="0" applyNumberFormat="1" applyFont="1" applyBorder="1" applyAlignment="1">
      <alignment vertical="center" wrapText="1"/>
    </xf>
    <xf numFmtId="184" fontId="111" fillId="0" borderId="15" xfId="0" applyNumberFormat="1" applyFont="1" applyBorder="1" applyAlignment="1">
      <alignment vertical="center" wrapText="1"/>
    </xf>
    <xf numFmtId="184" fontId="111" fillId="0" borderId="16" xfId="0" applyNumberFormat="1" applyFont="1" applyBorder="1" applyAlignment="1">
      <alignment vertical="center" wrapText="1"/>
    </xf>
    <xf numFmtId="182" fontId="35" fillId="39" borderId="12" xfId="0" applyNumberFormat="1" applyFont="1" applyFill="1" applyBorder="1" applyAlignment="1">
      <alignment horizontal="center" vertical="center" shrinkToFit="1"/>
    </xf>
    <xf numFmtId="0" fontId="35" fillId="39" borderId="131" xfId="0" applyFont="1" applyFill="1" applyBorder="1" applyAlignment="1">
      <alignment horizontal="center" vertical="center" shrinkToFit="1"/>
    </xf>
    <xf numFmtId="0" fontId="35" fillId="32" borderId="14" xfId="0" applyFont="1" applyFill="1" applyBorder="1" applyAlignment="1">
      <alignment horizontal="center" vertical="center" shrinkToFit="1"/>
    </xf>
    <xf numFmtId="0" fontId="35" fillId="41" borderId="12" xfId="0" applyFont="1" applyFill="1" applyBorder="1" applyAlignment="1">
      <alignment horizontal="center" vertical="center" shrinkToFit="1"/>
    </xf>
    <xf numFmtId="0" fontId="35" fillId="30" borderId="12" xfId="0" applyFont="1" applyFill="1" applyBorder="1" applyAlignment="1">
      <alignment horizontal="center" vertical="center" shrinkToFit="1"/>
    </xf>
    <xf numFmtId="0" fontId="35" fillId="30" borderId="13" xfId="0" applyFont="1" applyFill="1" applyBorder="1" applyAlignment="1">
      <alignment horizontal="center" vertical="center" shrinkToFit="1"/>
    </xf>
    <xf numFmtId="0" fontId="35" fillId="30" borderId="131" xfId="0" applyFont="1" applyFill="1" applyBorder="1" applyAlignment="1">
      <alignment horizontal="center" vertical="center" shrinkToFit="1"/>
    </xf>
    <xf numFmtId="0" fontId="36" fillId="30" borderId="15" xfId="0" applyFont="1" applyFill="1" applyBorder="1" applyAlignment="1">
      <alignment horizontal="center" vertical="center" shrinkToFit="1"/>
    </xf>
    <xf numFmtId="0" fontId="29" fillId="41" borderId="15" xfId="0" applyFont="1" applyFill="1" applyBorder="1">
      <alignment vertical="center"/>
    </xf>
    <xf numFmtId="0" fontId="36" fillId="41" borderId="25" xfId="0" applyFont="1" applyFill="1" applyBorder="1" applyAlignment="1">
      <alignment horizontal="center" vertical="center"/>
    </xf>
    <xf numFmtId="0" fontId="36" fillId="41" borderId="15" xfId="0" applyFont="1" applyFill="1" applyBorder="1" applyAlignment="1">
      <alignment horizontal="center" vertical="center"/>
    </xf>
    <xf numFmtId="0" fontId="36" fillId="39" borderId="15" xfId="0" applyFont="1" applyFill="1" applyBorder="1" applyAlignment="1">
      <alignment horizontal="center" vertical="center" shrinkToFit="1"/>
    </xf>
    <xf numFmtId="0" fontId="36" fillId="32" borderId="15" xfId="0" applyFont="1" applyFill="1" applyBorder="1" applyAlignment="1">
      <alignment horizontal="center" vertical="center"/>
    </xf>
    <xf numFmtId="0" fontId="27" fillId="30" borderId="15" xfId="0" applyFont="1" applyFill="1" applyBorder="1" applyAlignment="1">
      <alignment horizontal="left" vertical="center" shrinkToFit="1"/>
    </xf>
    <xf numFmtId="182" fontId="111" fillId="0" borderId="128" xfId="0" applyNumberFormat="1" applyFont="1" applyBorder="1" applyAlignment="1">
      <alignment vertical="center" wrapText="1"/>
    </xf>
    <xf numFmtId="184" fontId="111" fillId="0" borderId="129" xfId="0" applyNumberFormat="1" applyFont="1" applyBorder="1" applyAlignment="1">
      <alignment vertical="center" wrapText="1"/>
    </xf>
    <xf numFmtId="182" fontId="35" fillId="39" borderId="87" xfId="0" applyNumberFormat="1" applyFont="1" applyFill="1" applyBorder="1" applyAlignment="1">
      <alignment horizontal="center" vertical="center" shrinkToFit="1"/>
    </xf>
    <xf numFmtId="0" fontId="35" fillId="39" borderId="124" xfId="0" applyFont="1" applyFill="1" applyBorder="1" applyAlignment="1">
      <alignment horizontal="center" vertical="center"/>
    </xf>
    <xf numFmtId="0" fontId="32" fillId="0" borderId="122" xfId="0" applyFont="1" applyBorder="1" applyAlignment="1">
      <alignment horizontal="right" vertical="center"/>
    </xf>
    <xf numFmtId="0" fontId="32" fillId="0" borderId="16" xfId="0" applyFont="1" applyBorder="1" applyAlignment="1">
      <alignment horizontal="right" vertical="center"/>
    </xf>
    <xf numFmtId="0" fontId="32" fillId="0" borderId="0" xfId="0" applyFont="1" applyAlignment="1">
      <alignment horizontal="center" vertical="center" shrinkToFit="1"/>
    </xf>
    <xf numFmtId="0" fontId="32" fillId="0" borderId="20" xfId="0" applyFont="1" applyBorder="1">
      <alignment vertical="center"/>
    </xf>
    <xf numFmtId="0" fontId="32" fillId="0" borderId="38" xfId="0" applyFont="1" applyBorder="1">
      <alignment vertical="center"/>
    </xf>
    <xf numFmtId="0" fontId="0" fillId="32" borderId="122" xfId="0" applyFill="1" applyBorder="1" applyAlignment="1">
      <alignment horizontal="left" vertical="center"/>
    </xf>
    <xf numFmtId="0" fontId="0" fillId="32" borderId="16" xfId="0" applyFill="1" applyBorder="1" applyAlignment="1">
      <alignment horizontal="left" vertical="center"/>
    </xf>
    <xf numFmtId="0" fontId="79" fillId="0" borderId="20" xfId="0" applyFont="1" applyBorder="1" applyAlignment="1">
      <alignment horizontal="center" vertical="center" wrapText="1"/>
    </xf>
    <xf numFmtId="0" fontId="60" fillId="38" borderId="38" xfId="0" applyFont="1" applyFill="1" applyBorder="1" applyAlignment="1">
      <alignment vertical="center" wrapText="1"/>
    </xf>
    <xf numFmtId="20" fontId="60" fillId="38" borderId="60" xfId="0" applyNumberFormat="1" applyFont="1" applyFill="1" applyBorder="1" applyAlignment="1">
      <alignment horizontal="right" vertical="center" wrapText="1"/>
    </xf>
    <xf numFmtId="0" fontId="60" fillId="38" borderId="38" xfId="0" applyFont="1" applyFill="1" applyBorder="1" applyAlignment="1">
      <alignment horizontal="right" vertical="center" wrapText="1"/>
    </xf>
    <xf numFmtId="184" fontId="60" fillId="38" borderId="38" xfId="0" applyNumberFormat="1" applyFont="1" applyFill="1" applyBorder="1" applyAlignment="1">
      <alignment vertical="center" wrapText="1"/>
    </xf>
    <xf numFmtId="184" fontId="60" fillId="38" borderId="60" xfId="0" applyNumberFormat="1" applyFont="1" applyFill="1" applyBorder="1" applyAlignment="1">
      <alignment horizontal="right" vertical="center" wrapText="1"/>
    </xf>
    <xf numFmtId="184" fontId="60" fillId="38" borderId="38" xfId="0" applyNumberFormat="1" applyFont="1" applyFill="1" applyBorder="1" applyAlignment="1">
      <alignment horizontal="right" vertical="center" wrapText="1"/>
    </xf>
    <xf numFmtId="184" fontId="60" fillId="38" borderId="37" xfId="0" applyNumberFormat="1" applyFont="1" applyFill="1" applyBorder="1" applyAlignment="1">
      <alignment vertical="center" wrapText="1"/>
    </xf>
    <xf numFmtId="184" fontId="60" fillId="38" borderId="37" xfId="0" applyNumberFormat="1" applyFont="1" applyFill="1" applyBorder="1" applyAlignment="1">
      <alignment horizontal="right" vertical="center" wrapText="1"/>
    </xf>
    <xf numFmtId="178" fontId="41" fillId="0" borderId="15" xfId="0" applyNumberFormat="1" applyFont="1" applyBorder="1" applyAlignment="1">
      <alignment vertical="center" wrapText="1"/>
    </xf>
    <xf numFmtId="0" fontId="5" fillId="0" borderId="73" xfId="0" applyFont="1" applyBorder="1" applyAlignment="1">
      <alignment horizontal="center" vertical="center" wrapText="1"/>
    </xf>
    <xf numFmtId="178" fontId="5" fillId="38" borderId="74" xfId="0" applyNumberFormat="1" applyFont="1" applyFill="1" applyBorder="1" applyAlignment="1">
      <alignment horizontal="center" vertical="center" shrinkToFit="1"/>
    </xf>
    <xf numFmtId="178" fontId="5" fillId="38" borderId="18" xfId="0" applyNumberFormat="1" applyFont="1" applyFill="1" applyBorder="1" applyAlignment="1">
      <alignment horizontal="center" vertical="center" shrinkToFit="1"/>
    </xf>
    <xf numFmtId="184" fontId="36" fillId="38" borderId="48" xfId="0" applyNumberFormat="1" applyFont="1" applyFill="1" applyBorder="1" applyAlignment="1">
      <alignment horizontal="right" vertical="center"/>
    </xf>
    <xf numFmtId="184" fontId="36" fillId="38" borderId="58" xfId="0" applyNumberFormat="1" applyFont="1" applyFill="1" applyBorder="1" applyAlignment="1">
      <alignment horizontal="right" vertical="center"/>
    </xf>
    <xf numFmtId="184" fontId="36" fillId="38" borderId="56" xfId="0" applyNumberFormat="1" applyFont="1" applyFill="1" applyBorder="1">
      <alignment vertical="center"/>
    </xf>
    <xf numFmtId="184" fontId="36" fillId="38" borderId="44" xfId="0" applyNumberFormat="1" applyFont="1" applyFill="1" applyBorder="1" applyAlignment="1">
      <alignment horizontal="right" vertical="center"/>
    </xf>
    <xf numFmtId="184" fontId="36" fillId="38" borderId="39" xfId="0" applyNumberFormat="1" applyFont="1" applyFill="1" applyBorder="1" applyAlignment="1">
      <alignment horizontal="right" vertical="center"/>
    </xf>
    <xf numFmtId="31" fontId="0" fillId="38" borderId="20" xfId="0" applyNumberFormat="1" applyFill="1" applyBorder="1" applyAlignment="1">
      <alignment horizontal="right" vertical="center" shrinkToFit="1"/>
    </xf>
    <xf numFmtId="31" fontId="39" fillId="38" borderId="20" xfId="0" applyNumberFormat="1" applyFont="1" applyFill="1" applyBorder="1" applyAlignment="1">
      <alignment horizontal="right" vertical="center" shrinkToFit="1"/>
    </xf>
    <xf numFmtId="0" fontId="122" fillId="0" borderId="0" xfId="0" applyFont="1">
      <alignment vertical="center"/>
    </xf>
    <xf numFmtId="0" fontId="0" fillId="0" borderId="0" xfId="42" applyFont="1" applyAlignment="1">
      <alignment horizontal="center" vertical="center" shrinkToFit="1"/>
    </xf>
    <xf numFmtId="0" fontId="0" fillId="0" borderId="179" xfId="42" applyFont="1" applyBorder="1" applyAlignment="1">
      <alignment horizontal="left" vertical="center" shrinkToFit="1"/>
    </xf>
    <xf numFmtId="182" fontId="35" fillId="0" borderId="11" xfId="0" applyNumberFormat="1" applyFont="1" applyBorder="1">
      <alignment vertical="center"/>
    </xf>
    <xf numFmtId="184" fontId="36" fillId="38" borderId="58" xfId="0" applyNumberFormat="1" applyFont="1" applyFill="1" applyBorder="1">
      <alignment vertical="center"/>
    </xf>
    <xf numFmtId="0" fontId="39" fillId="0" borderId="39" xfId="0" applyFont="1" applyBorder="1" applyAlignment="1">
      <alignment horizontal="right" vertical="center"/>
    </xf>
    <xf numFmtId="0" fontId="112" fillId="0" borderId="18" xfId="0" applyFont="1" applyBorder="1" applyAlignment="1">
      <alignment horizontal="center" vertical="center" shrinkToFit="1"/>
    </xf>
    <xf numFmtId="0" fontId="112" fillId="0" borderId="15" xfId="0" applyFont="1" applyBorder="1" applyAlignment="1">
      <alignment horizontal="center" vertical="center" shrinkToFit="1"/>
    </xf>
    <xf numFmtId="0" fontId="112" fillId="0" borderId="16" xfId="0" applyFont="1" applyBorder="1" applyAlignment="1">
      <alignment horizontal="center" vertical="center" shrinkToFit="1"/>
    </xf>
    <xf numFmtId="0" fontId="112" fillId="0" borderId="129" xfId="0" applyFont="1" applyBorder="1" applyAlignment="1">
      <alignment horizontal="center" vertical="center" shrinkToFit="1"/>
    </xf>
    <xf numFmtId="0" fontId="29" fillId="0" borderId="0" xfId="0" applyFont="1" applyAlignment="1">
      <alignment horizontal="right" vertical="center"/>
    </xf>
    <xf numFmtId="0" fontId="29" fillId="0" borderId="20" xfId="0" applyFont="1" applyBorder="1" applyAlignment="1">
      <alignment horizontal="center" vertical="center" shrinkToFit="1"/>
    </xf>
    <xf numFmtId="0" fontId="74" fillId="0" borderId="0" xfId="0" applyFont="1">
      <alignment vertical="center"/>
    </xf>
    <xf numFmtId="0" fontId="5" fillId="38" borderId="29" xfId="0" applyFont="1" applyFill="1" applyBorder="1" applyAlignment="1">
      <alignment horizontal="center" vertical="center" shrinkToFit="1"/>
    </xf>
    <xf numFmtId="0" fontId="41" fillId="38" borderId="19" xfId="0" applyFont="1" applyFill="1" applyBorder="1" applyAlignment="1">
      <alignment horizontal="center" vertical="center" shrinkToFit="1"/>
    </xf>
    <xf numFmtId="0" fontId="126" fillId="38" borderId="28" xfId="0" applyFont="1" applyFill="1" applyBorder="1" applyAlignment="1">
      <alignment horizontal="right" vertical="center" shrinkToFit="1"/>
    </xf>
    <xf numFmtId="0" fontId="10" fillId="0" borderId="0" xfId="43" applyAlignment="1">
      <alignment horizontal="right" vertical="center"/>
    </xf>
    <xf numFmtId="0" fontId="111" fillId="0" borderId="56" xfId="0" applyFont="1" applyBorder="1" applyAlignment="1">
      <alignment horizontal="center" vertical="center"/>
    </xf>
    <xf numFmtId="0" fontId="111" fillId="0" borderId="63" xfId="0" applyFont="1" applyBorder="1" applyAlignment="1">
      <alignment horizontal="center" vertical="center"/>
    </xf>
    <xf numFmtId="0" fontId="0" fillId="0" borderId="11" xfId="0" applyBorder="1">
      <alignment vertical="center"/>
    </xf>
    <xf numFmtId="0" fontId="0" fillId="0" borderId="17" xfId="0" applyBorder="1">
      <alignment vertical="center"/>
    </xf>
    <xf numFmtId="0" fontId="35" fillId="0" borderId="46" xfId="0" applyFont="1" applyBorder="1" applyAlignment="1">
      <alignment horizontal="center" vertical="center"/>
    </xf>
    <xf numFmtId="0" fontId="35" fillId="0" borderId="51" xfId="0" applyFont="1" applyBorder="1" applyAlignment="1">
      <alignment horizontal="center" vertical="center"/>
    </xf>
    <xf numFmtId="0" fontId="130" fillId="0" borderId="87" xfId="0" applyFont="1" applyBorder="1" applyAlignment="1"/>
    <xf numFmtId="0" fontId="0" fillId="0" borderId="88" xfId="0" applyBorder="1" applyAlignment="1"/>
    <xf numFmtId="0" fontId="119" fillId="35" borderId="80" xfId="0" applyFont="1" applyFill="1" applyBorder="1" applyAlignment="1">
      <alignment horizontal="right" vertical="center" shrinkToFit="1"/>
    </xf>
    <xf numFmtId="0" fontId="119" fillId="35" borderId="194" xfId="0" applyFont="1" applyFill="1" applyBorder="1" applyAlignment="1">
      <alignment horizontal="right" vertical="center" shrinkToFit="1"/>
    </xf>
    <xf numFmtId="0" fontId="119" fillId="35" borderId="195" xfId="0" applyFont="1" applyFill="1" applyBorder="1" applyAlignment="1">
      <alignment horizontal="right" vertical="center" shrinkToFit="1"/>
    </xf>
    <xf numFmtId="0" fontId="111" fillId="0" borderId="168" xfId="0" applyFont="1" applyBorder="1" applyAlignment="1">
      <alignment horizontal="center" vertical="center"/>
    </xf>
    <xf numFmtId="0" fontId="111" fillId="0" borderId="32" xfId="0" applyFont="1" applyBorder="1" applyAlignment="1">
      <alignment horizontal="center" vertical="center"/>
    </xf>
    <xf numFmtId="0" fontId="111" fillId="0" borderId="130" xfId="0" applyFont="1"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shrinkToFit="1"/>
    </xf>
    <xf numFmtId="0" fontId="111" fillId="0" borderId="32" xfId="0" applyNumberFormat="1" applyFont="1" applyBorder="1" applyAlignment="1">
      <alignment horizontal="center" vertical="center"/>
    </xf>
    <xf numFmtId="0" fontId="111" fillId="0" borderId="34" xfId="0" applyNumberFormat="1" applyFont="1" applyBorder="1" applyAlignment="1">
      <alignment horizontal="center" vertical="center"/>
    </xf>
    <xf numFmtId="0" fontId="111" fillId="0" borderId="36" xfId="0" applyNumberFormat="1" applyFont="1" applyBorder="1" applyAlignment="1">
      <alignment horizontal="center" vertical="center"/>
    </xf>
    <xf numFmtId="0" fontId="0" fillId="0" borderId="20" xfId="0" applyFont="1" applyBorder="1" applyAlignment="1">
      <alignment horizontal="center" vertical="center" wrapText="1" shrinkToFit="1"/>
    </xf>
    <xf numFmtId="0" fontId="0" fillId="0" borderId="18" xfId="0" applyFont="1" applyBorder="1" applyAlignment="1">
      <alignment horizontal="center" vertical="center" wrapText="1" shrinkToFit="1"/>
    </xf>
    <xf numFmtId="0" fontId="113" fillId="0" borderId="15" xfId="0" applyFont="1" applyBorder="1">
      <alignment vertical="center"/>
    </xf>
    <xf numFmtId="0" fontId="139" fillId="0" borderId="57" xfId="43" applyFont="1" applyBorder="1" applyAlignment="1">
      <alignment horizontal="center" vertical="center"/>
    </xf>
    <xf numFmtId="3" fontId="140" fillId="0" borderId="198" xfId="42" applyNumberFormat="1" applyFont="1" applyBorder="1" applyAlignment="1">
      <alignment horizontal="center" vertical="center"/>
    </xf>
    <xf numFmtId="0" fontId="140" fillId="0" borderId="198" xfId="42" applyFont="1" applyBorder="1" applyAlignment="1">
      <alignment horizontal="center" vertical="center"/>
    </xf>
    <xf numFmtId="0" fontId="142" fillId="26" borderId="57" xfId="43" applyFont="1" applyFill="1" applyBorder="1" applyAlignment="1">
      <alignment vertical="center" wrapText="1"/>
    </xf>
    <xf numFmtId="0" fontId="139" fillId="26" borderId="57" xfId="43" applyFont="1" applyFill="1" applyBorder="1" applyAlignment="1">
      <alignment horizontal="center" vertical="center"/>
    </xf>
    <xf numFmtId="0" fontId="139" fillId="26" borderId="64" xfId="43" applyFont="1" applyFill="1" applyBorder="1" applyAlignment="1">
      <alignment horizontal="center" vertical="center"/>
    </xf>
    <xf numFmtId="0" fontId="139" fillId="0" borderId="57" xfId="43" applyFont="1" applyBorder="1" applyAlignment="1">
      <alignment horizontal="center" vertical="center" shrinkToFit="1"/>
    </xf>
    <xf numFmtId="0" fontId="140" fillId="0" borderId="203" xfId="42" applyFont="1" applyBorder="1" applyAlignment="1">
      <alignment horizontal="center" vertical="center"/>
    </xf>
    <xf numFmtId="38" fontId="140" fillId="0" borderId="37" xfId="46" applyFont="1" applyBorder="1" applyAlignment="1">
      <alignment horizontal="right" vertical="center"/>
    </xf>
    <xf numFmtId="38" fontId="140" fillId="25" borderId="167" xfId="46" applyFont="1" applyFill="1" applyBorder="1" applyAlignment="1">
      <alignment horizontal="right" vertical="center"/>
    </xf>
    <xf numFmtId="38" fontId="140" fillId="25" borderId="60" xfId="46" applyFont="1" applyFill="1" applyBorder="1" applyAlignment="1">
      <alignment horizontal="right" vertical="center"/>
    </xf>
    <xf numFmtId="38" fontId="140" fillId="25" borderId="145" xfId="46" applyFont="1" applyFill="1" applyBorder="1" applyAlignment="1">
      <alignment horizontal="right" vertical="center"/>
    </xf>
    <xf numFmtId="0" fontId="140" fillId="25" borderId="206" xfId="42" applyFont="1" applyFill="1" applyBorder="1" applyAlignment="1">
      <alignment horizontal="center" vertical="center"/>
    </xf>
    <xf numFmtId="38" fontId="140" fillId="25" borderId="198" xfId="33" applyFont="1" applyFill="1" applyBorder="1" applyAlignment="1">
      <alignment horizontal="center" vertical="center"/>
    </xf>
    <xf numFmtId="38" fontId="140" fillId="0" borderId="198" xfId="33" applyFont="1" applyBorder="1" applyAlignment="1">
      <alignment horizontal="center" vertical="center"/>
    </xf>
    <xf numFmtId="0" fontId="140" fillId="25" borderId="198" xfId="42" applyFont="1" applyFill="1" applyBorder="1" applyAlignment="1">
      <alignment horizontal="center" vertical="center"/>
    </xf>
    <xf numFmtId="0" fontId="140" fillId="0" borderId="207" xfId="42" applyFont="1" applyBorder="1" applyAlignment="1">
      <alignment horizontal="center" vertical="center"/>
    </xf>
    <xf numFmtId="0" fontId="140" fillId="25" borderId="207" xfId="42" applyFont="1" applyFill="1" applyBorder="1" applyAlignment="1">
      <alignment horizontal="center" vertical="center"/>
    </xf>
    <xf numFmtId="0" fontId="140" fillId="0" borderId="198" xfId="42" applyFont="1" applyBorder="1" applyAlignment="1">
      <alignment horizontal="center" vertical="center" wrapText="1"/>
    </xf>
    <xf numFmtId="0" fontId="142" fillId="0" borderId="208" xfId="43" applyFont="1" applyBorder="1" applyAlignment="1">
      <alignment horizontal="center" vertical="center"/>
    </xf>
    <xf numFmtId="0" fontId="139" fillId="0" borderId="209" xfId="43" applyFont="1" applyBorder="1">
      <alignment vertical="center"/>
    </xf>
    <xf numFmtId="0" fontId="139" fillId="0" borderId="197" xfId="43" applyFont="1" applyBorder="1">
      <alignment vertical="center"/>
    </xf>
    <xf numFmtId="0" fontId="139" fillId="0" borderId="197" xfId="43" applyFont="1" applyBorder="1" applyAlignment="1">
      <alignment horizontal="right" vertical="center"/>
    </xf>
    <xf numFmtId="0" fontId="39" fillId="0" borderId="49" xfId="42" applyFont="1" applyBorder="1" applyAlignment="1">
      <alignment horizontal="center" vertical="top"/>
    </xf>
    <xf numFmtId="0" fontId="36" fillId="39" borderId="25" xfId="0" applyFont="1" applyFill="1" applyBorder="1" applyAlignment="1">
      <alignment horizontal="left" vertical="center"/>
    </xf>
    <xf numFmtId="0" fontId="36" fillId="39" borderId="21" xfId="0" applyFont="1" applyFill="1" applyBorder="1" applyAlignment="1">
      <alignment horizontal="left" vertical="center"/>
    </xf>
    <xf numFmtId="0" fontId="90" fillId="0" borderId="0" xfId="0" applyFont="1">
      <alignment vertical="center"/>
    </xf>
    <xf numFmtId="0" fontId="119" fillId="35" borderId="40" xfId="0" applyFont="1" applyFill="1" applyBorder="1" applyAlignment="1">
      <alignment vertical="center" shrinkToFit="1"/>
    </xf>
    <xf numFmtId="0" fontId="119" fillId="35" borderId="19" xfId="0" applyFont="1" applyFill="1" applyBorder="1" applyAlignment="1">
      <alignment vertical="center" shrinkToFit="1"/>
    </xf>
    <xf numFmtId="0" fontId="119" fillId="35" borderId="116" xfId="0" applyFont="1" applyFill="1" applyBorder="1" applyAlignment="1">
      <alignment vertical="center" shrinkToFit="1"/>
    </xf>
    <xf numFmtId="0" fontId="119" fillId="35" borderId="62" xfId="0" applyFont="1" applyFill="1" applyBorder="1" applyAlignment="1">
      <alignment vertical="center" shrinkToFit="1"/>
    </xf>
    <xf numFmtId="0" fontId="119" fillId="35" borderId="168" xfId="0" applyFont="1" applyFill="1" applyBorder="1" applyAlignment="1">
      <alignment vertical="center" shrinkToFit="1"/>
    </xf>
    <xf numFmtId="0" fontId="119" fillId="35" borderId="86" xfId="0" applyFont="1" applyFill="1" applyBorder="1" applyAlignment="1">
      <alignment vertical="center" shrinkToFit="1"/>
    </xf>
    <xf numFmtId="0" fontId="35" fillId="39" borderId="48" xfId="0" applyFont="1" applyFill="1" applyBorder="1" applyAlignment="1">
      <alignment vertical="center" shrinkToFit="1"/>
    </xf>
    <xf numFmtId="0" fontId="0" fillId="0" borderId="11" xfId="0" applyFill="1" applyBorder="1" applyAlignment="1">
      <alignment horizontal="center" vertical="center"/>
    </xf>
    <xf numFmtId="0" fontId="0" fillId="0" borderId="17" xfId="0" applyBorder="1">
      <alignment vertical="center"/>
    </xf>
    <xf numFmtId="0" fontId="0" fillId="0" borderId="0" xfId="0" applyAlignment="1">
      <alignment horizontal="center" vertical="center"/>
    </xf>
    <xf numFmtId="0" fontId="106" fillId="0" borderId="0" xfId="0" applyFont="1" applyBorder="1" applyAlignment="1">
      <alignment horizontal="left" vertical="center" shrinkToFit="1"/>
    </xf>
    <xf numFmtId="3" fontId="27" fillId="0" borderId="0" xfId="42" applyNumberFormat="1" applyFont="1" applyBorder="1" applyAlignment="1">
      <alignment horizontal="left" vertical="center" shrinkToFit="1"/>
    </xf>
    <xf numFmtId="3" fontId="27" fillId="0" borderId="85" xfId="42" applyNumberFormat="1" applyFont="1" applyBorder="1" applyAlignment="1">
      <alignment horizontal="left" vertical="center" shrinkToFit="1"/>
    </xf>
    <xf numFmtId="182" fontId="109" fillId="0" borderId="0" xfId="43" applyNumberFormat="1" applyFont="1" applyBorder="1" applyAlignment="1">
      <alignment horizontal="left" vertical="center" wrapText="1"/>
    </xf>
    <xf numFmtId="0" fontId="0" fillId="0" borderId="0" xfId="0" applyBorder="1">
      <alignment vertical="center"/>
    </xf>
    <xf numFmtId="0" fontId="90" fillId="0" borderId="85" xfId="0" applyFont="1" applyBorder="1" applyAlignment="1">
      <alignment horizontal="right" vertical="center"/>
    </xf>
    <xf numFmtId="0" fontId="32" fillId="0" borderId="0" xfId="0" applyFont="1" applyBorder="1">
      <alignment vertical="center"/>
    </xf>
    <xf numFmtId="0" fontId="120" fillId="38" borderId="0" xfId="0" applyFont="1" applyFill="1">
      <alignment vertical="center"/>
    </xf>
    <xf numFmtId="182" fontId="120" fillId="38" borderId="92" xfId="0" applyNumberFormat="1" applyFont="1" applyFill="1" applyBorder="1">
      <alignment vertical="center"/>
    </xf>
    <xf numFmtId="0" fontId="121" fillId="38" borderId="18" xfId="0" applyFont="1" applyFill="1" applyBorder="1" applyAlignment="1">
      <alignment horizontal="center" vertical="center" shrinkToFit="1"/>
    </xf>
    <xf numFmtId="0" fontId="120" fillId="38" borderId="30" xfId="0" applyFont="1" applyFill="1" applyBorder="1" applyAlignment="1">
      <alignment horizontal="center" vertical="center"/>
    </xf>
    <xf numFmtId="0" fontId="121" fillId="38" borderId="122" xfId="0" applyFont="1" applyFill="1" applyBorder="1" applyAlignment="1">
      <alignment horizontal="center" vertical="center" shrinkToFit="1"/>
    </xf>
    <xf numFmtId="0" fontId="122" fillId="38" borderId="0" xfId="0" applyFont="1" applyFill="1">
      <alignment vertical="center"/>
    </xf>
    <xf numFmtId="182" fontId="122" fillId="38" borderId="92" xfId="0" applyNumberFormat="1" applyFont="1" applyFill="1" applyBorder="1">
      <alignment vertical="center"/>
    </xf>
    <xf numFmtId="0" fontId="123" fillId="38" borderId="18" xfId="0" applyFont="1" applyFill="1" applyBorder="1" applyAlignment="1">
      <alignment horizontal="center" vertical="center" shrinkToFit="1"/>
    </xf>
    <xf numFmtId="0" fontId="122" fillId="38" borderId="30" xfId="0" applyFont="1" applyFill="1" applyBorder="1">
      <alignment vertical="center"/>
    </xf>
    <xf numFmtId="182" fontId="122" fillId="38" borderId="33" xfId="0" applyNumberFormat="1" applyFont="1" applyFill="1" applyBorder="1">
      <alignment vertical="center"/>
    </xf>
    <xf numFmtId="0" fontId="123" fillId="38" borderId="15" xfId="0" applyFont="1" applyFill="1" applyBorder="1" applyAlignment="1">
      <alignment horizontal="center" vertical="center" shrinkToFit="1"/>
    </xf>
    <xf numFmtId="182" fontId="35" fillId="38" borderId="122" xfId="0" applyNumberFormat="1" applyFont="1" applyFill="1" applyBorder="1" applyAlignment="1">
      <alignment vertical="center" shrinkToFit="1"/>
    </xf>
    <xf numFmtId="182" fontId="35" fillId="38" borderId="18" xfId="0" applyNumberFormat="1" applyFont="1" applyFill="1" applyBorder="1" applyAlignment="1">
      <alignment vertical="center" shrinkToFit="1"/>
    </xf>
    <xf numFmtId="0" fontId="35" fillId="38" borderId="122" xfId="0" applyFont="1" applyFill="1" applyBorder="1">
      <alignment vertical="center"/>
    </xf>
    <xf numFmtId="0" fontId="35" fillId="38" borderId="15" xfId="0" applyFont="1" applyFill="1" applyBorder="1">
      <alignment vertical="center"/>
    </xf>
    <xf numFmtId="0" fontId="35" fillId="0" borderId="40" xfId="0" applyFont="1" applyFill="1" applyBorder="1" applyAlignment="1">
      <alignment vertical="center" shrinkToFit="1"/>
    </xf>
    <xf numFmtId="0" fontId="35" fillId="0" borderId="62" xfId="0" applyFont="1" applyFill="1" applyBorder="1" applyAlignment="1">
      <alignment vertical="center" shrinkToFit="1"/>
    </xf>
    <xf numFmtId="178" fontId="0" fillId="38" borderId="0" xfId="0" applyNumberFormat="1" applyFill="1">
      <alignment vertical="center"/>
    </xf>
    <xf numFmtId="178" fontId="0" fillId="38" borderId="20" xfId="0" applyNumberFormat="1" applyFill="1" applyBorder="1" applyAlignment="1">
      <alignment horizontal="right" vertical="center"/>
    </xf>
    <xf numFmtId="0" fontId="29" fillId="0" borderId="0" xfId="42" applyFont="1" applyAlignment="1">
      <alignment horizontal="center" vertical="center" shrinkToFit="1"/>
    </xf>
    <xf numFmtId="0" fontId="1" fillId="0" borderId="0" xfId="42" applyAlignment="1">
      <alignment shrinkToFit="1"/>
    </xf>
    <xf numFmtId="0" fontId="1" fillId="0" borderId="0" xfId="42" applyAlignment="1">
      <alignment horizontal="left" indent="1" shrinkToFit="1"/>
    </xf>
    <xf numFmtId="0" fontId="1" fillId="0" borderId="0" xfId="42" applyAlignment="1">
      <alignment horizontal="left"/>
    </xf>
    <xf numFmtId="0" fontId="1" fillId="0" borderId="0" xfId="42" applyAlignment="1">
      <alignment vertical="center" shrinkToFit="1"/>
    </xf>
    <xf numFmtId="0" fontId="35" fillId="0" borderId="15" xfId="42" applyFont="1" applyBorder="1" applyAlignment="1">
      <alignment vertical="center"/>
    </xf>
    <xf numFmtId="0" fontId="35" fillId="0" borderId="58" xfId="42" applyFont="1" applyBorder="1" applyAlignment="1">
      <alignment vertical="center" shrinkToFit="1"/>
    </xf>
    <xf numFmtId="179" fontId="87" fillId="38" borderId="61" xfId="42" applyNumberFormat="1" applyFont="1" applyFill="1" applyBorder="1" applyAlignment="1">
      <alignment horizontal="left" vertical="center" shrinkToFit="1"/>
    </xf>
    <xf numFmtId="180" fontId="87" fillId="38" borderId="61" xfId="42" applyNumberFormat="1" applyFont="1" applyFill="1" applyBorder="1" applyAlignment="1">
      <alignment horizontal="left" vertical="center" shrinkToFit="1"/>
    </xf>
    <xf numFmtId="181" fontId="87" fillId="38" borderId="211" xfId="42" applyNumberFormat="1" applyFont="1" applyFill="1" applyBorder="1" applyAlignment="1">
      <alignment horizontal="left" vertical="center" shrinkToFit="1"/>
    </xf>
    <xf numFmtId="0" fontId="38" fillId="38" borderId="123" xfId="42" applyFont="1" applyFill="1" applyBorder="1" applyAlignment="1">
      <alignment horizontal="center" vertical="center" wrapText="1" shrinkToFit="1"/>
    </xf>
    <xf numFmtId="3" fontId="1" fillId="0" borderId="123" xfId="42" applyNumberFormat="1" applyBorder="1" applyAlignment="1">
      <alignment horizontal="center" vertical="center" shrinkToFit="1"/>
    </xf>
    <xf numFmtId="3" fontId="1" fillId="0" borderId="117" xfId="42" applyNumberFormat="1" applyBorder="1" applyAlignment="1">
      <alignment horizontal="center" vertical="center" shrinkToFit="1"/>
    </xf>
    <xf numFmtId="0" fontId="1" fillId="0" borderId="0" xfId="42" applyAlignment="1">
      <alignment horizontal="left" vertical="center"/>
    </xf>
    <xf numFmtId="0" fontId="22" fillId="0" borderId="58" xfId="43" applyFont="1" applyBorder="1" applyAlignment="1">
      <alignment vertical="center"/>
    </xf>
    <xf numFmtId="180" fontId="87" fillId="0" borderId="58" xfId="42" applyNumberFormat="1" applyFont="1" applyBorder="1" applyAlignment="1">
      <alignment vertical="center" shrinkToFit="1"/>
    </xf>
    <xf numFmtId="0" fontId="0" fillId="38" borderId="40" xfId="0" applyFill="1" applyBorder="1">
      <alignment vertical="center"/>
    </xf>
    <xf numFmtId="0" fontId="35" fillId="38" borderId="15" xfId="0" applyFont="1" applyFill="1" applyBorder="1" applyAlignment="1">
      <alignment horizontal="center" vertical="center"/>
    </xf>
    <xf numFmtId="186" fontId="35" fillId="38" borderId="15" xfId="0" applyNumberFormat="1" applyFont="1" applyFill="1" applyBorder="1" applyAlignment="1">
      <alignment horizontal="right" vertical="center"/>
    </xf>
    <xf numFmtId="0" fontId="39" fillId="38" borderId="21" xfId="0" applyFont="1" applyFill="1" applyBorder="1" applyAlignment="1">
      <alignment horizontal="center" vertical="center"/>
    </xf>
    <xf numFmtId="0" fontId="39" fillId="38" borderId="45" xfId="0" applyFont="1" applyFill="1" applyBorder="1" applyAlignment="1">
      <alignment horizontal="center" vertical="center"/>
    </xf>
    <xf numFmtId="0" fontId="48" fillId="38" borderId="44" xfId="0" applyFont="1" applyFill="1" applyBorder="1" applyAlignment="1">
      <alignment horizontal="right" vertical="center"/>
    </xf>
    <xf numFmtId="0" fontId="39" fillId="38" borderId="52" xfId="0" applyFont="1" applyFill="1" applyBorder="1" applyAlignment="1">
      <alignment horizontal="center"/>
    </xf>
    <xf numFmtId="0" fontId="39" fillId="38" borderId="53" xfId="0" applyFont="1" applyFill="1" applyBorder="1" applyAlignment="1">
      <alignment horizontal="center"/>
    </xf>
    <xf numFmtId="0" fontId="39" fillId="38" borderId="67" xfId="0" applyFont="1" applyFill="1" applyBorder="1" applyAlignment="1">
      <alignment horizontal="center"/>
    </xf>
    <xf numFmtId="0" fontId="39" fillId="38" borderId="68" xfId="0" applyFont="1" applyFill="1" applyBorder="1" applyAlignment="1">
      <alignment horizontal="center"/>
    </xf>
    <xf numFmtId="0" fontId="57" fillId="0" borderId="25" xfId="0" applyFont="1" applyFill="1" applyBorder="1" applyAlignment="1">
      <alignment horizontal="right" vertical="center"/>
    </xf>
    <xf numFmtId="0" fontId="56" fillId="0" borderId="69" xfId="0" applyFont="1" applyFill="1" applyBorder="1">
      <alignment vertical="center"/>
    </xf>
    <xf numFmtId="0" fontId="56" fillId="0" borderId="70" xfId="0" applyFont="1" applyFill="1" applyBorder="1">
      <alignment vertical="center"/>
    </xf>
    <xf numFmtId="0" fontId="56" fillId="0" borderId="52" xfId="0" applyFont="1" applyFill="1" applyBorder="1">
      <alignment vertical="center"/>
    </xf>
    <xf numFmtId="49" fontId="56" fillId="0" borderId="53" xfId="46" applyNumberFormat="1" applyFont="1" applyFill="1" applyBorder="1" applyAlignment="1">
      <alignment horizontal="right" vertical="center"/>
    </xf>
    <xf numFmtId="0" fontId="0" fillId="30" borderId="184" xfId="42" applyFont="1" applyFill="1" applyBorder="1" applyAlignment="1">
      <alignment horizontal="center" vertical="center" wrapText="1"/>
    </xf>
    <xf numFmtId="0" fontId="0" fillId="35" borderId="184" xfId="42" applyFont="1" applyFill="1" applyBorder="1" applyAlignment="1">
      <alignment horizontal="center" vertical="center" wrapText="1"/>
    </xf>
    <xf numFmtId="0" fontId="0" fillId="30" borderId="182" xfId="42" applyFont="1" applyFill="1" applyBorder="1" applyAlignment="1">
      <alignment horizontal="center" vertical="center" wrapText="1"/>
    </xf>
    <xf numFmtId="0" fontId="0" fillId="35" borderId="182" xfId="42" applyFont="1" applyFill="1" applyBorder="1" applyAlignment="1">
      <alignment horizontal="center" vertical="center" wrapText="1"/>
    </xf>
    <xf numFmtId="0" fontId="0" fillId="31" borderId="184" xfId="42" applyFont="1" applyFill="1" applyBorder="1" applyAlignment="1">
      <alignment horizontal="center" vertical="center" wrapText="1"/>
    </xf>
    <xf numFmtId="0" fontId="0" fillId="31" borderId="183" xfId="42" applyFont="1" applyFill="1" applyBorder="1" applyAlignment="1">
      <alignment horizontal="center" vertical="center" wrapText="1"/>
    </xf>
    <xf numFmtId="0" fontId="77" fillId="0" borderId="182" xfId="0" applyFont="1" applyBorder="1" applyAlignment="1">
      <alignment vertical="center" shrinkToFit="1"/>
    </xf>
    <xf numFmtId="0" fontId="0" fillId="33" borderId="182" xfId="42" applyFont="1" applyFill="1" applyBorder="1" applyAlignment="1">
      <alignment horizontal="center" vertical="center" wrapText="1"/>
    </xf>
    <xf numFmtId="0" fontId="77" fillId="0" borderId="10" xfId="0" applyFont="1" applyBorder="1" applyAlignment="1">
      <alignment vertical="center" shrinkToFit="1"/>
    </xf>
    <xf numFmtId="0" fontId="0" fillId="33" borderId="121" xfId="42" applyFont="1" applyFill="1" applyBorder="1" applyAlignment="1">
      <alignment horizontal="center" vertical="center" wrapText="1"/>
    </xf>
    <xf numFmtId="0" fontId="0" fillId="35" borderId="183" xfId="42" applyFont="1" applyFill="1" applyBorder="1" applyAlignment="1">
      <alignment horizontal="center" vertical="center" wrapText="1"/>
    </xf>
    <xf numFmtId="3" fontId="27" fillId="38" borderId="62" xfId="42" applyNumberFormat="1" applyFont="1" applyFill="1" applyBorder="1" applyAlignment="1">
      <alignment horizontal="left" vertical="center" shrinkToFit="1"/>
    </xf>
    <xf numFmtId="3" fontId="27" fillId="38" borderId="179" xfId="42" applyNumberFormat="1" applyFont="1" applyFill="1" applyBorder="1" applyAlignment="1">
      <alignment horizontal="left" vertical="center" shrinkToFit="1"/>
    </xf>
    <xf numFmtId="3" fontId="27" fillId="38" borderId="10" xfId="42" applyNumberFormat="1" applyFont="1" applyFill="1" applyBorder="1" applyAlignment="1">
      <alignment horizontal="left" vertical="center" shrinkToFit="1"/>
    </xf>
    <xf numFmtId="3" fontId="27" fillId="38" borderId="121" xfId="42" applyNumberFormat="1" applyFont="1" applyFill="1" applyBorder="1" applyAlignment="1">
      <alignment horizontal="left" vertical="center" shrinkToFit="1"/>
    </xf>
    <xf numFmtId="0" fontId="0" fillId="0" borderId="0" xfId="0" applyAlignment="1">
      <alignment horizontal="right" vertical="center"/>
    </xf>
    <xf numFmtId="0" fontId="100" fillId="0" borderId="0" xfId="0" applyFont="1" applyAlignment="1">
      <alignment horizontal="left" vertical="center" wrapText="1"/>
    </xf>
    <xf numFmtId="0" fontId="131" fillId="28" borderId="0" xfId="0" applyFont="1" applyFill="1" applyAlignment="1">
      <alignment horizontal="center" vertical="center"/>
    </xf>
    <xf numFmtId="0" fontId="52" fillId="0" borderId="0" xfId="0" applyFont="1" applyAlignment="1">
      <alignment horizontal="center" vertical="center"/>
    </xf>
    <xf numFmtId="0" fontId="51" fillId="0" borderId="0" xfId="0" applyFont="1" applyAlignment="1">
      <alignment horizontal="center" vertical="center"/>
    </xf>
    <xf numFmtId="0" fontId="54" fillId="0" borderId="0" xfId="0" applyFont="1" applyAlignment="1">
      <alignment horizontal="center" vertical="center"/>
    </xf>
    <xf numFmtId="0" fontId="39" fillId="0" borderId="0" xfId="0" applyFont="1" applyAlignment="1">
      <alignment horizontal="left" vertical="center" wrapText="1"/>
    </xf>
    <xf numFmtId="0" fontId="32" fillId="0" borderId="50"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47" xfId="0" applyFont="1" applyBorder="1" applyAlignment="1">
      <alignment horizontal="center" vertical="center" shrinkToFit="1"/>
    </xf>
    <xf numFmtId="0" fontId="123" fillId="38" borderId="16" xfId="0" applyFont="1" applyFill="1" applyBorder="1" applyAlignment="1">
      <alignment horizontal="center" vertical="center" shrinkToFit="1"/>
    </xf>
    <xf numFmtId="0" fontId="123" fillId="38" borderId="44" xfId="0" applyFont="1" applyFill="1" applyBorder="1" applyAlignment="1">
      <alignment horizontal="center" vertical="center" shrinkToFit="1"/>
    </xf>
    <xf numFmtId="0" fontId="112" fillId="0" borderId="16" xfId="0" applyFont="1" applyBorder="1" applyAlignment="1">
      <alignment horizontal="center" vertical="center" shrinkToFit="1"/>
    </xf>
    <xf numFmtId="0" fontId="112" fillId="0" borderId="44" xfId="0" applyFont="1" applyBorder="1" applyAlignment="1">
      <alignment horizontal="center" vertical="center" shrinkToFit="1"/>
    </xf>
    <xf numFmtId="0" fontId="29" fillId="0" borderId="25" xfId="0" applyFont="1" applyBorder="1" applyAlignment="1">
      <alignment horizontal="center" vertical="center" wrapText="1"/>
    </xf>
    <xf numFmtId="0" fontId="29" fillId="0" borderId="38" xfId="0" applyFont="1" applyBorder="1" applyAlignment="1">
      <alignment horizontal="center" vertical="center"/>
    </xf>
    <xf numFmtId="0" fontId="32" fillId="0" borderId="92" xfId="0" applyFont="1" applyBorder="1" applyAlignment="1">
      <alignment horizontal="center" vertical="center"/>
    </xf>
    <xf numFmtId="0" fontId="32" fillId="0" borderId="122" xfId="0" applyFont="1" applyBorder="1" applyAlignment="1">
      <alignment horizontal="center" vertical="center"/>
    </xf>
    <xf numFmtId="0" fontId="32" fillId="0" borderId="35" xfId="0" applyFont="1" applyBorder="1" applyAlignment="1">
      <alignment horizontal="center" vertical="center"/>
    </xf>
    <xf numFmtId="0" fontId="32" fillId="0" borderId="16" xfId="0" applyFont="1" applyBorder="1" applyAlignment="1">
      <alignment horizontal="center" vertical="center"/>
    </xf>
    <xf numFmtId="0" fontId="35" fillId="30" borderId="126" xfId="0" applyFont="1" applyFill="1" applyBorder="1" applyAlignment="1">
      <alignment horizontal="center" vertical="center" shrinkToFit="1"/>
    </xf>
    <xf numFmtId="0" fontId="35" fillId="30" borderId="119" xfId="0" applyFont="1" applyFill="1" applyBorder="1" applyAlignment="1">
      <alignment horizontal="center" vertical="center" shrinkToFit="1"/>
    </xf>
    <xf numFmtId="0" fontId="35" fillId="30" borderId="127" xfId="0" applyFont="1" applyFill="1" applyBorder="1" applyAlignment="1">
      <alignment horizontal="center" vertical="center" shrinkToFit="1"/>
    </xf>
    <xf numFmtId="0" fontId="112" fillId="0" borderId="48" xfId="0" applyFont="1" applyBorder="1" applyAlignment="1">
      <alignment horizontal="center" vertical="center" shrinkToFit="1"/>
    </xf>
    <xf numFmtId="0" fontId="112" fillId="0" borderId="58" xfId="0" applyFont="1" applyBorder="1" applyAlignment="1">
      <alignment horizontal="center" vertical="center" shrinkToFit="1"/>
    </xf>
    <xf numFmtId="0" fontId="112" fillId="0" borderId="40" xfId="0" applyFont="1" applyBorder="1" applyAlignment="1">
      <alignment horizontal="center" vertical="center" shrinkToFit="1"/>
    </xf>
    <xf numFmtId="0" fontId="112" fillId="0" borderId="25" xfId="0" applyFont="1" applyBorder="1" applyAlignment="1">
      <alignment horizontal="center" vertical="center" shrinkToFit="1"/>
    </xf>
    <xf numFmtId="0" fontId="112" fillId="0" borderId="38" xfId="0" applyFont="1" applyBorder="1" applyAlignment="1">
      <alignment horizontal="center" vertical="center" shrinkToFit="1"/>
    </xf>
    <xf numFmtId="0" fontId="112" fillId="0" borderId="21" xfId="0" applyFont="1" applyBorder="1" applyAlignment="1">
      <alignment horizontal="center" vertical="center" shrinkToFit="1"/>
    </xf>
    <xf numFmtId="0" fontId="0" fillId="0" borderId="122"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35" fillId="0" borderId="87" xfId="0" applyFont="1" applyBorder="1" applyAlignment="1">
      <alignment horizontal="center" vertical="center" shrinkToFit="1"/>
    </xf>
    <xf numFmtId="0" fontId="35" fillId="0" borderId="88"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7"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56" xfId="0" applyFont="1" applyBorder="1" applyAlignment="1">
      <alignment horizontal="center" vertical="center" shrinkToFit="1"/>
    </xf>
    <xf numFmtId="0" fontId="35" fillId="39" borderId="48" xfId="0" applyFont="1" applyFill="1" applyBorder="1" applyAlignment="1">
      <alignment horizontal="center" vertical="center" shrinkToFit="1"/>
    </xf>
    <xf numFmtId="0" fontId="35" fillId="39" borderId="58" xfId="0" applyFont="1" applyFill="1" applyBorder="1" applyAlignment="1">
      <alignment horizontal="center" vertical="center" shrinkToFit="1"/>
    </xf>
    <xf numFmtId="0" fontId="35" fillId="39" borderId="62" xfId="0" applyFont="1" applyFill="1" applyBorder="1" applyAlignment="1">
      <alignment horizontal="center" vertical="center" shrinkToFit="1"/>
    </xf>
    <xf numFmtId="0" fontId="112" fillId="0" borderId="18" xfId="0" applyFont="1" applyBorder="1" applyAlignment="1">
      <alignment horizontal="center" vertical="center" shrinkToFit="1"/>
    </xf>
    <xf numFmtId="0" fontId="112" fillId="0" borderId="43" xfId="0" applyFont="1" applyBorder="1" applyAlignment="1">
      <alignment horizontal="center" vertical="center" shrinkToFit="1"/>
    </xf>
    <xf numFmtId="0" fontId="112" fillId="0" borderId="15" xfId="0" applyFont="1" applyBorder="1" applyAlignment="1">
      <alignment horizontal="center" vertical="center" shrinkToFit="1"/>
    </xf>
    <xf numFmtId="184" fontId="111" fillId="0" borderId="15" xfId="0" applyNumberFormat="1" applyFont="1" applyBorder="1" applyAlignment="1">
      <alignment horizontal="center" vertical="center" wrapText="1"/>
    </xf>
    <xf numFmtId="0" fontId="32" fillId="0" borderId="123"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18"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91" xfId="0" applyFont="1" applyBorder="1" applyAlignment="1">
      <alignment horizontal="center" vertical="center" shrinkToFit="1"/>
    </xf>
    <xf numFmtId="0" fontId="32" fillId="0" borderId="119" xfId="0" applyFont="1" applyBorder="1" applyAlignment="1">
      <alignment horizontal="center" vertical="center" shrinkToFit="1"/>
    </xf>
    <xf numFmtId="0" fontId="32" fillId="0" borderId="127" xfId="0" applyFont="1" applyBorder="1" applyAlignment="1">
      <alignment horizontal="center" vertical="center" shrinkToFit="1"/>
    </xf>
    <xf numFmtId="0" fontId="32" fillId="0" borderId="84"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63" xfId="0" applyFont="1" applyBorder="1" applyAlignment="1">
      <alignment horizontal="center" vertical="center" shrinkToFit="1"/>
    </xf>
    <xf numFmtId="0" fontId="112" fillId="0" borderId="129" xfId="0" applyFont="1" applyBorder="1" applyAlignment="1">
      <alignment horizontal="center" vertical="center" shrinkToFit="1"/>
    </xf>
    <xf numFmtId="184" fontId="111" fillId="0" borderId="16" xfId="0" applyNumberFormat="1" applyFont="1" applyBorder="1" applyAlignment="1">
      <alignment horizontal="center" vertical="center" wrapText="1"/>
    </xf>
    <xf numFmtId="0" fontId="35" fillId="32" borderId="126" xfId="0" applyFont="1" applyFill="1" applyBorder="1" applyAlignment="1">
      <alignment horizontal="center" vertical="center" shrinkToFit="1"/>
    </xf>
    <xf numFmtId="0" fontId="35" fillId="32" borderId="119" xfId="0" applyFont="1" applyFill="1" applyBorder="1" applyAlignment="1">
      <alignment horizontal="center" vertical="center" shrinkToFit="1"/>
    </xf>
    <xf numFmtId="0" fontId="35" fillId="32" borderId="127" xfId="0" applyFont="1" applyFill="1" applyBorder="1" applyAlignment="1">
      <alignment horizontal="center" vertical="center" shrinkToFit="1"/>
    </xf>
    <xf numFmtId="184" fontId="111" fillId="0" borderId="18" xfId="0" applyNumberFormat="1" applyFont="1" applyBorder="1" applyAlignment="1">
      <alignment horizontal="center" vertical="center" wrapText="1"/>
    </xf>
    <xf numFmtId="0" fontId="35" fillId="32" borderId="48" xfId="0" applyFont="1" applyFill="1" applyBorder="1" applyAlignment="1">
      <alignment horizontal="left" vertical="center"/>
    </xf>
    <xf numFmtId="0" fontId="35" fillId="32" borderId="40" xfId="0" applyFont="1" applyFill="1" applyBorder="1" applyAlignment="1">
      <alignment horizontal="left" vertical="center"/>
    </xf>
    <xf numFmtId="0" fontId="35" fillId="32" borderId="25" xfId="0" applyFont="1" applyFill="1" applyBorder="1" applyAlignment="1">
      <alignment horizontal="left" vertical="center"/>
    </xf>
    <xf numFmtId="0" fontId="35" fillId="32" borderId="21" xfId="0" applyFont="1" applyFill="1" applyBorder="1" applyAlignment="1">
      <alignment horizontal="left" vertical="center"/>
    </xf>
    <xf numFmtId="0" fontId="119" fillId="0" borderId="25" xfId="0" applyFont="1" applyBorder="1" applyAlignment="1">
      <alignment horizontal="center" vertical="center" shrinkToFit="1"/>
    </xf>
    <xf numFmtId="0" fontId="119" fillId="0" borderId="21" xfId="0" applyFont="1" applyBorder="1" applyAlignment="1">
      <alignment horizontal="center" vertical="center" shrinkToFit="1"/>
    </xf>
    <xf numFmtId="0" fontId="119" fillId="0" borderId="63" xfId="0" applyFont="1" applyBorder="1" applyAlignment="1">
      <alignment horizontal="center" vertical="center" shrinkToFit="1"/>
    </xf>
    <xf numFmtId="0" fontId="35" fillId="32" borderId="126" xfId="0" applyFont="1" applyFill="1" applyBorder="1" applyAlignment="1">
      <alignment horizontal="center" vertical="center"/>
    </xf>
    <xf numFmtId="0" fontId="35" fillId="32" borderId="119" xfId="0" applyFont="1" applyFill="1" applyBorder="1" applyAlignment="1">
      <alignment horizontal="center" vertical="center"/>
    </xf>
    <xf numFmtId="0" fontId="35" fillId="32" borderId="127" xfId="0" applyFont="1" applyFill="1" applyBorder="1" applyAlignment="1">
      <alignment horizontal="center" vertical="center"/>
    </xf>
    <xf numFmtId="0" fontId="111" fillId="0" borderId="25" xfId="0" applyFont="1" applyBorder="1" applyAlignment="1">
      <alignment horizontal="center" vertical="center"/>
    </xf>
    <xf numFmtId="0" fontId="111" fillId="0" borderId="21" xfId="0" applyFont="1" applyBorder="1" applyAlignment="1">
      <alignment horizontal="center" vertical="center"/>
    </xf>
    <xf numFmtId="0" fontId="35" fillId="40" borderId="126" xfId="0" applyFont="1" applyFill="1" applyBorder="1" applyAlignment="1">
      <alignment horizontal="center" vertical="center" shrinkToFit="1"/>
    </xf>
    <xf numFmtId="0" fontId="35" fillId="40" borderId="119" xfId="0" applyFont="1" applyFill="1" applyBorder="1" applyAlignment="1">
      <alignment horizontal="center" vertical="center" shrinkToFit="1"/>
    </xf>
    <xf numFmtId="0" fontId="35" fillId="40" borderId="127" xfId="0" applyFont="1" applyFill="1" applyBorder="1" applyAlignment="1">
      <alignment horizontal="center" vertical="center" shrinkToFit="1"/>
    </xf>
    <xf numFmtId="182" fontId="124" fillId="0" borderId="87" xfId="0" applyNumberFormat="1" applyFont="1" applyBorder="1" applyAlignment="1">
      <alignment horizontal="left" vertical="center" wrapText="1"/>
    </xf>
    <xf numFmtId="182" fontId="124" fillId="0" borderId="88" xfId="0" applyNumberFormat="1" applyFont="1" applyBorder="1" applyAlignment="1">
      <alignment horizontal="left" vertical="center"/>
    </xf>
    <xf numFmtId="182" fontId="124" fillId="0" borderId="46" xfId="0" applyNumberFormat="1" applyFont="1" applyBorder="1" applyAlignment="1">
      <alignment horizontal="left" vertical="center"/>
    </xf>
    <xf numFmtId="182" fontId="124" fillId="0" borderId="85" xfId="0" applyNumberFormat="1" applyFont="1" applyBorder="1" applyAlignment="1">
      <alignment horizontal="left" vertical="center"/>
    </xf>
    <xf numFmtId="182" fontId="124" fillId="0" borderId="0" xfId="0" applyNumberFormat="1" applyFont="1" applyAlignment="1">
      <alignment horizontal="left" vertical="center"/>
    </xf>
    <xf numFmtId="182" fontId="124" fillId="0" borderId="51" xfId="0" applyNumberFormat="1" applyFont="1" applyBorder="1" applyAlignment="1">
      <alignment horizontal="left" vertical="center"/>
    </xf>
    <xf numFmtId="182" fontId="124" fillId="0" borderId="11" xfId="0" applyNumberFormat="1" applyFont="1" applyBorder="1" applyAlignment="1">
      <alignment horizontal="left" vertical="center"/>
    </xf>
    <xf numFmtId="182" fontId="124" fillId="0" borderId="17" xfId="0" applyNumberFormat="1" applyFont="1" applyBorder="1" applyAlignment="1">
      <alignment horizontal="left" vertical="center"/>
    </xf>
    <xf numFmtId="182" fontId="124" fillId="0" borderId="86" xfId="0" applyNumberFormat="1" applyFont="1" applyBorder="1" applyAlignment="1">
      <alignment horizontal="left" vertical="center"/>
    </xf>
    <xf numFmtId="0" fontId="113" fillId="0" borderId="39" xfId="0" applyFont="1" applyFill="1" applyBorder="1" applyAlignment="1">
      <alignment horizontal="center" vertical="center"/>
    </xf>
    <xf numFmtId="0" fontId="29" fillId="39" borderId="87" xfId="0" applyFont="1" applyFill="1" applyBorder="1" applyAlignment="1">
      <alignment horizontal="left" vertical="center" wrapText="1"/>
    </xf>
    <xf numFmtId="0" fontId="29" fillId="39" borderId="46" xfId="0" applyFont="1" applyFill="1" applyBorder="1" applyAlignment="1">
      <alignment horizontal="left" vertical="center" wrapText="1"/>
    </xf>
    <xf numFmtId="0" fontId="29" fillId="39" borderId="85" xfId="0" applyFont="1" applyFill="1" applyBorder="1" applyAlignment="1">
      <alignment horizontal="left" vertical="center" wrapText="1"/>
    </xf>
    <xf numFmtId="0" fontId="29" fillId="39" borderId="51" xfId="0" applyFont="1" applyFill="1" applyBorder="1" applyAlignment="1">
      <alignment horizontal="left" vertical="center" wrapText="1"/>
    </xf>
    <xf numFmtId="0" fontId="29" fillId="39" borderId="11" xfId="0" applyFont="1" applyFill="1" applyBorder="1" applyAlignment="1">
      <alignment horizontal="left" vertical="center" wrapText="1"/>
    </xf>
    <xf numFmtId="0" fontId="29" fillId="39" borderId="86" xfId="0" applyFont="1" applyFill="1" applyBorder="1" applyAlignment="1">
      <alignment horizontal="left" vertical="center" wrapText="1"/>
    </xf>
    <xf numFmtId="0" fontId="36" fillId="35" borderId="25" xfId="0" applyFont="1" applyFill="1" applyBorder="1" applyAlignment="1">
      <alignment horizontal="left" vertical="center"/>
    </xf>
    <xf numFmtId="0" fontId="36" fillId="35" borderId="21" xfId="0" applyFont="1" applyFill="1" applyBorder="1" applyAlignment="1">
      <alignment horizontal="left" vertical="center"/>
    </xf>
    <xf numFmtId="0" fontId="123" fillId="38" borderId="15" xfId="0" applyFont="1" applyFill="1" applyBorder="1" applyAlignment="1">
      <alignment horizontal="center" vertical="center" shrinkToFit="1"/>
    </xf>
    <xf numFmtId="0" fontId="123" fillId="38" borderId="25" xfId="0" applyFont="1" applyFill="1" applyBorder="1" applyAlignment="1">
      <alignment horizontal="center" vertical="center" shrinkToFit="1"/>
    </xf>
    <xf numFmtId="0" fontId="112" fillId="0" borderId="115" xfId="0" applyFont="1" applyBorder="1" applyAlignment="1">
      <alignment horizontal="center" vertical="center" shrinkToFit="1"/>
    </xf>
    <xf numFmtId="0" fontId="112" fillId="0" borderId="17" xfId="0" applyFont="1" applyBorder="1" applyAlignment="1">
      <alignment horizontal="center" vertical="center" shrinkToFit="1"/>
    </xf>
    <xf numFmtId="0" fontId="112" fillId="0" borderId="116" xfId="0" applyFont="1" applyBorder="1" applyAlignment="1">
      <alignment horizontal="center" vertical="center" shrinkToFit="1"/>
    </xf>
    <xf numFmtId="0" fontId="111" fillId="0" borderId="44" xfId="0" applyFont="1" applyBorder="1" applyAlignment="1">
      <alignment horizontal="center" vertical="center"/>
    </xf>
    <xf numFmtId="0" fontId="111" fillId="0" borderId="56" xfId="0" applyFont="1" applyBorder="1" applyAlignment="1">
      <alignment horizontal="center" vertical="center"/>
    </xf>
    <xf numFmtId="0" fontId="111" fillId="0" borderId="45" xfId="0" applyFont="1" applyBorder="1" applyAlignment="1">
      <alignment horizontal="center" vertical="center"/>
    </xf>
    <xf numFmtId="0" fontId="0" fillId="32" borderId="17" xfId="0" applyFill="1" applyBorder="1" applyAlignment="1">
      <alignment horizontal="left" vertical="center"/>
    </xf>
    <xf numFmtId="0" fontId="0" fillId="32" borderId="86" xfId="0" applyFill="1" applyBorder="1" applyAlignment="1">
      <alignment horizontal="left" vertical="center"/>
    </xf>
    <xf numFmtId="0" fontId="111" fillId="0" borderId="25" xfId="0" applyFont="1" applyBorder="1" applyAlignment="1">
      <alignment horizontal="left" vertical="center" shrinkToFit="1"/>
    </xf>
    <xf numFmtId="0" fontId="111" fillId="0" borderId="38" xfId="0" applyFont="1" applyBorder="1" applyAlignment="1">
      <alignment horizontal="left" vertical="center" shrinkToFit="1"/>
    </xf>
    <xf numFmtId="0" fontId="111" fillId="0" borderId="63" xfId="0" applyFont="1" applyBorder="1" applyAlignment="1">
      <alignment horizontal="left" vertical="center" shrinkToFit="1"/>
    </xf>
    <xf numFmtId="0" fontId="111" fillId="0" borderId="191" xfId="0" applyFont="1" applyBorder="1" applyAlignment="1">
      <alignment horizontal="left" vertical="center" shrinkToFit="1"/>
    </xf>
    <xf numFmtId="0" fontId="111" fillId="0" borderId="190" xfId="0" applyFont="1" applyBorder="1" applyAlignment="1">
      <alignment horizontal="left" vertical="center" shrinkToFit="1"/>
    </xf>
    <xf numFmtId="0" fontId="111" fillId="0" borderId="18" xfId="0" applyFont="1" applyBorder="1" applyAlignment="1">
      <alignment horizontal="left" vertical="center" shrinkToFit="1"/>
    </xf>
    <xf numFmtId="0" fontId="111" fillId="0" borderId="32" xfId="0" applyFont="1" applyBorder="1" applyAlignment="1">
      <alignment horizontal="left" vertical="center" shrinkToFit="1"/>
    </xf>
    <xf numFmtId="0" fontId="111" fillId="0" borderId="122" xfId="0" applyFont="1" applyBorder="1" applyAlignment="1">
      <alignment horizontal="left" vertical="center" shrinkToFit="1"/>
    </xf>
    <xf numFmtId="0" fontId="111" fillId="0" borderId="30" xfId="0" applyFont="1" applyBorder="1" applyAlignment="1">
      <alignment horizontal="left" vertical="center" shrinkToFit="1"/>
    </xf>
    <xf numFmtId="0" fontId="111" fillId="0" borderId="15" xfId="0" applyFont="1" applyBorder="1" applyAlignment="1">
      <alignment horizontal="left" vertical="center" shrinkToFit="1"/>
    </xf>
    <xf numFmtId="0" fontId="111" fillId="0" borderId="34" xfId="0" applyFont="1" applyBorder="1" applyAlignment="1">
      <alignment horizontal="left" vertical="center" shrinkToFit="1"/>
    </xf>
    <xf numFmtId="0" fontId="111" fillId="38" borderId="15" xfId="0" applyFont="1" applyFill="1" applyBorder="1" applyAlignment="1">
      <alignment horizontal="left" vertical="center" shrinkToFit="1"/>
    </xf>
    <xf numFmtId="0" fontId="111" fillId="38" borderId="34" xfId="0" applyFont="1" applyFill="1" applyBorder="1" applyAlignment="1">
      <alignment horizontal="left" vertical="center" shrinkToFit="1"/>
    </xf>
    <xf numFmtId="0" fontId="36" fillId="42" borderId="91" xfId="0" applyFont="1" applyFill="1" applyBorder="1" applyAlignment="1">
      <alignment horizontal="center" vertical="center" shrinkToFit="1"/>
    </xf>
    <xf numFmtId="0" fontId="36" fillId="42" borderId="119" xfId="0" applyFont="1" applyFill="1" applyBorder="1" applyAlignment="1">
      <alignment horizontal="center" vertical="center" shrinkToFit="1"/>
    </xf>
    <xf numFmtId="0" fontId="36" fillId="42" borderId="14" xfId="0" applyFont="1" applyFill="1" applyBorder="1" applyAlignment="1">
      <alignment horizontal="center" vertical="center" shrinkToFit="1"/>
    </xf>
    <xf numFmtId="0" fontId="111" fillId="0" borderId="63" xfId="0" applyFont="1" applyBorder="1" applyAlignment="1">
      <alignment horizontal="center" vertical="center"/>
    </xf>
    <xf numFmtId="0" fontId="132" fillId="0" borderId="15" xfId="45" applyFont="1" applyFill="1" applyBorder="1" applyAlignment="1">
      <alignment horizontal="left" vertical="center" shrinkToFit="1"/>
    </xf>
    <xf numFmtId="0" fontId="133" fillId="0" borderId="15" xfId="45" applyFont="1" applyFill="1" applyBorder="1" applyAlignment="1">
      <alignment horizontal="left" vertical="center" shrinkToFit="1"/>
    </xf>
    <xf numFmtId="0" fontId="133" fillId="0" borderId="34" xfId="45" applyFont="1" applyFill="1" applyBorder="1" applyAlignment="1">
      <alignment horizontal="left" vertical="center" shrinkToFit="1"/>
    </xf>
    <xf numFmtId="0" fontId="111" fillId="38" borderId="77" xfId="0" applyFont="1" applyFill="1" applyBorder="1" applyAlignment="1">
      <alignment horizontal="center" vertical="center"/>
    </xf>
    <xf numFmtId="0" fontId="32" fillId="0" borderId="117"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126"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62" xfId="0" applyFont="1" applyBorder="1" applyAlignment="1">
      <alignment horizontal="center" vertical="center" shrinkToFit="1"/>
    </xf>
    <xf numFmtId="0" fontId="35" fillId="39" borderId="13" xfId="0" applyFont="1" applyFill="1" applyBorder="1" applyAlignment="1">
      <alignment horizontal="center" vertical="center" shrinkToFit="1"/>
    </xf>
    <xf numFmtId="182" fontId="109" fillId="0" borderId="87" xfId="43" applyNumberFormat="1" applyFont="1" applyBorder="1" applyAlignment="1">
      <alignment horizontal="left" vertical="center" wrapText="1"/>
    </xf>
    <xf numFmtId="182" fontId="109" fillId="0" borderId="88" xfId="43" applyNumberFormat="1" applyFont="1" applyBorder="1" applyAlignment="1">
      <alignment horizontal="left" vertical="center" wrapText="1"/>
    </xf>
    <xf numFmtId="182" fontId="109" fillId="0" borderId="46" xfId="43" applyNumberFormat="1" applyFont="1" applyBorder="1" applyAlignment="1">
      <alignment horizontal="left" vertical="center" wrapText="1"/>
    </xf>
    <xf numFmtId="182" fontId="109" fillId="0" borderId="85" xfId="43" applyNumberFormat="1" applyFont="1" applyBorder="1" applyAlignment="1">
      <alignment horizontal="left" vertical="center" wrapText="1"/>
    </xf>
    <xf numFmtId="182" fontId="109" fillId="0" borderId="0" xfId="43" applyNumberFormat="1" applyFont="1" applyAlignment="1">
      <alignment horizontal="left" vertical="center" wrapText="1"/>
    </xf>
    <xf numFmtId="182" fontId="109" fillId="0" borderId="51" xfId="43" applyNumberFormat="1" applyFont="1" applyBorder="1" applyAlignment="1">
      <alignment horizontal="left" vertical="center" wrapText="1"/>
    </xf>
    <xf numFmtId="0" fontId="111" fillId="0" borderId="52" xfId="0" applyFont="1" applyFill="1" applyBorder="1" applyAlignment="1">
      <alignment horizontal="center" vertical="center"/>
    </xf>
    <xf numFmtId="0" fontId="111" fillId="0" borderId="53" xfId="0" applyFont="1" applyFill="1" applyBorder="1" applyAlignment="1">
      <alignment horizontal="center" vertical="center"/>
    </xf>
    <xf numFmtId="0" fontId="35" fillId="41" borderId="13" xfId="0" applyFont="1" applyFill="1" applyBorder="1" applyAlignment="1">
      <alignment horizontal="center" vertical="center" shrinkToFit="1"/>
    </xf>
    <xf numFmtId="0" fontId="36" fillId="32" borderId="50" xfId="0" applyFont="1" applyFill="1" applyBorder="1" applyAlignment="1">
      <alignment horizontal="left" vertical="center" wrapText="1"/>
    </xf>
    <xf numFmtId="0" fontId="36" fillId="32" borderId="29" xfId="0" applyFont="1" applyFill="1" applyBorder="1" applyAlignment="1">
      <alignment horizontal="left" vertical="center" wrapText="1"/>
    </xf>
    <xf numFmtId="0" fontId="36" fillId="32" borderId="43" xfId="0" applyFont="1" applyFill="1" applyBorder="1" applyAlignment="1">
      <alignment horizontal="left" vertical="center" wrapText="1"/>
    </xf>
    <xf numFmtId="0" fontId="36" fillId="32" borderId="19" xfId="0" applyFont="1" applyFill="1" applyBorder="1" applyAlignment="1">
      <alignment horizontal="left" vertical="center" wrapText="1"/>
    </xf>
    <xf numFmtId="0" fontId="35" fillId="32" borderId="25" xfId="0" applyFont="1" applyFill="1" applyBorder="1" applyAlignment="1">
      <alignment horizontal="left" vertical="center" shrinkToFit="1"/>
    </xf>
    <xf numFmtId="0" fontId="35" fillId="32" borderId="21" xfId="0" applyFont="1" applyFill="1" applyBorder="1" applyAlignment="1">
      <alignment horizontal="left" vertical="center" shrinkToFit="1"/>
    </xf>
    <xf numFmtId="0" fontId="36" fillId="32" borderId="25" xfId="0" applyFont="1" applyFill="1" applyBorder="1" applyAlignment="1">
      <alignment horizontal="left" vertical="center" shrinkToFit="1"/>
    </xf>
    <xf numFmtId="0" fontId="36" fillId="32" borderId="21" xfId="0" applyFont="1" applyFill="1" applyBorder="1" applyAlignment="1">
      <alignment horizontal="left" vertical="center" shrinkToFit="1"/>
    </xf>
    <xf numFmtId="0" fontId="36" fillId="32" borderId="25" xfId="0" applyFont="1" applyFill="1" applyBorder="1" applyAlignment="1">
      <alignment horizontal="left" vertical="center"/>
    </xf>
    <xf numFmtId="0" fontId="36" fillId="32" borderId="21" xfId="0" applyFont="1" applyFill="1" applyBorder="1" applyAlignment="1">
      <alignment horizontal="left" vertical="center"/>
    </xf>
    <xf numFmtId="0" fontId="36" fillId="32" borderId="50" xfId="0" applyFont="1" applyFill="1" applyBorder="1" applyAlignment="1">
      <alignment horizontal="left" vertical="center" shrinkToFit="1"/>
    </xf>
    <xf numFmtId="0" fontId="36" fillId="32" borderId="29" xfId="0" applyFont="1" applyFill="1" applyBorder="1" applyAlignment="1">
      <alignment horizontal="left" vertical="center" shrinkToFit="1"/>
    </xf>
    <xf numFmtId="0" fontId="36" fillId="0" borderId="91" xfId="0" applyFont="1" applyFill="1" applyBorder="1" applyAlignment="1">
      <alignment horizontal="center" vertical="center" shrinkToFit="1"/>
    </xf>
    <xf numFmtId="0" fontId="36" fillId="0" borderId="119" xfId="0" applyFont="1" applyFill="1" applyBorder="1" applyAlignment="1">
      <alignment horizontal="center" vertical="center" shrinkToFit="1"/>
    </xf>
    <xf numFmtId="0" fontId="36" fillId="0" borderId="14" xfId="0" applyFont="1" applyFill="1" applyBorder="1" applyAlignment="1">
      <alignment horizontal="center" vertical="center" shrinkToFit="1"/>
    </xf>
    <xf numFmtId="0" fontId="123" fillId="38" borderId="48" xfId="0" applyFont="1" applyFill="1" applyBorder="1" applyAlignment="1">
      <alignment horizontal="center" vertical="center" shrinkToFit="1"/>
    </xf>
    <xf numFmtId="0" fontId="123" fillId="38" borderId="58" xfId="0" applyFont="1" applyFill="1" applyBorder="1" applyAlignment="1">
      <alignment horizontal="center" vertical="center" shrinkToFit="1"/>
    </xf>
    <xf numFmtId="0" fontId="123" fillId="38" borderId="40" xfId="0" applyFont="1" applyFill="1" applyBorder="1" applyAlignment="1">
      <alignment horizontal="center" vertical="center" shrinkToFit="1"/>
    </xf>
    <xf numFmtId="0" fontId="112" fillId="0" borderId="39" xfId="0" applyFont="1" applyBorder="1" applyAlignment="1">
      <alignment horizontal="center" vertical="center" shrinkToFit="1"/>
    </xf>
    <xf numFmtId="0" fontId="112" fillId="0" borderId="45" xfId="0" applyFont="1" applyBorder="1" applyAlignment="1">
      <alignment horizontal="center" vertical="center" shrinkToFit="1"/>
    </xf>
    <xf numFmtId="0" fontId="0" fillId="0" borderId="38" xfId="0" applyBorder="1" applyAlignment="1">
      <alignment horizontal="center" vertical="center" shrinkToFit="1"/>
    </xf>
    <xf numFmtId="0" fontId="0" fillId="0" borderId="21" xfId="0" applyBorder="1" applyAlignment="1">
      <alignment horizontal="center" vertical="center" shrinkToFit="1"/>
    </xf>
    <xf numFmtId="0" fontId="117" fillId="0" borderId="25" xfId="0" applyFont="1" applyBorder="1" applyAlignment="1">
      <alignment horizontal="right" vertical="center" shrinkToFit="1"/>
    </xf>
    <xf numFmtId="0" fontId="117" fillId="0" borderId="38" xfId="0" applyFont="1" applyBorder="1" applyAlignment="1">
      <alignment horizontal="right" vertical="center" shrinkToFit="1"/>
    </xf>
    <xf numFmtId="56" fontId="111" fillId="0" borderId="60" xfId="0" applyNumberFormat="1" applyFont="1" applyBorder="1" applyAlignment="1">
      <alignment horizontal="center" vertical="center" shrinkToFit="1"/>
    </xf>
    <xf numFmtId="0" fontId="111" fillId="0" borderId="38" xfId="0" applyFont="1" applyBorder="1" applyAlignment="1">
      <alignment horizontal="center" vertical="center" shrinkToFit="1"/>
    </xf>
    <xf numFmtId="0" fontId="111" fillId="0" borderId="63" xfId="0" applyFont="1" applyBorder="1" applyAlignment="1">
      <alignment horizontal="center" vertical="center" shrinkToFit="1"/>
    </xf>
    <xf numFmtId="0" fontId="111" fillId="0" borderId="25" xfId="0" applyFont="1" applyBorder="1" applyAlignment="1">
      <alignment horizontal="center" vertical="center" shrinkToFit="1"/>
    </xf>
    <xf numFmtId="0" fontId="111" fillId="0" borderId="21" xfId="0" applyFont="1" applyBorder="1" applyAlignment="1">
      <alignment horizontal="center" vertical="center" shrinkToFit="1"/>
    </xf>
    <xf numFmtId="0" fontId="121" fillId="38" borderId="48" xfId="0" applyFont="1" applyFill="1" applyBorder="1" applyAlignment="1">
      <alignment horizontal="center" vertical="center" shrinkToFit="1"/>
    </xf>
    <xf numFmtId="0" fontId="121" fillId="38" borderId="58" xfId="0" applyFont="1" applyFill="1" applyBorder="1" applyAlignment="1">
      <alignment horizontal="center" vertical="center" shrinkToFit="1"/>
    </xf>
    <xf numFmtId="0" fontId="121" fillId="38" borderId="40" xfId="0" applyFont="1" applyFill="1" applyBorder="1" applyAlignment="1">
      <alignment horizontal="center" vertical="center" shrinkToFit="1"/>
    </xf>
    <xf numFmtId="0" fontId="35" fillId="30" borderId="55" xfId="0" applyFont="1" applyFill="1" applyBorder="1" applyAlignment="1">
      <alignment horizontal="center" vertical="center" shrinkToFit="1"/>
    </xf>
    <xf numFmtId="0" fontId="35" fillId="30" borderId="130" xfId="0" applyFont="1" applyFill="1" applyBorder="1" applyAlignment="1">
      <alignment horizontal="center" vertical="center" shrinkToFit="1"/>
    </xf>
    <xf numFmtId="14" fontId="39" fillId="0" borderId="39" xfId="0" applyNumberFormat="1" applyFont="1" applyBorder="1" applyAlignment="1">
      <alignment horizontal="center" vertical="center"/>
    </xf>
    <xf numFmtId="0" fontId="39" fillId="0" borderId="39" xfId="0" applyFont="1" applyBorder="1" applyAlignment="1">
      <alignment horizontal="center" vertical="center"/>
    </xf>
    <xf numFmtId="0" fontId="35" fillId="30" borderId="124" xfId="0" applyFont="1" applyFill="1" applyBorder="1" applyAlignment="1">
      <alignment horizontal="center" vertical="center" wrapText="1" shrinkToFit="1"/>
    </xf>
    <xf numFmtId="0" fontId="35" fillId="30" borderId="88" xfId="0" applyFont="1" applyFill="1" applyBorder="1" applyAlignment="1">
      <alignment horizontal="center" vertical="center" wrapText="1" shrinkToFit="1"/>
    </xf>
    <xf numFmtId="0" fontId="35" fillId="30" borderId="125" xfId="0" applyFont="1" applyFill="1" applyBorder="1" applyAlignment="1">
      <alignment horizontal="center" vertical="center" wrapText="1" shrinkToFit="1"/>
    </xf>
    <xf numFmtId="0" fontId="35" fillId="30" borderId="115" xfId="0" applyFont="1" applyFill="1" applyBorder="1" applyAlignment="1">
      <alignment horizontal="center" vertical="center" wrapText="1" shrinkToFit="1"/>
    </xf>
    <xf numFmtId="0" fontId="35" fillId="30" borderId="17" xfId="0" applyFont="1" applyFill="1" applyBorder="1" applyAlignment="1">
      <alignment horizontal="center" vertical="center" wrapText="1" shrinkToFit="1"/>
    </xf>
    <xf numFmtId="0" fontId="35" fillId="30" borderId="116" xfId="0" applyFont="1" applyFill="1" applyBorder="1" applyAlignment="1">
      <alignment horizontal="center" vertical="center" wrapText="1" shrinkToFit="1"/>
    </xf>
    <xf numFmtId="0" fontId="35" fillId="30" borderId="54" xfId="0" applyFont="1" applyFill="1" applyBorder="1" applyAlignment="1">
      <alignment horizontal="center" vertical="center" shrinkToFit="1"/>
    </xf>
    <xf numFmtId="0" fontId="35" fillId="30" borderId="129" xfId="0" applyFont="1" applyFill="1" applyBorder="1" applyAlignment="1">
      <alignment horizontal="center" vertical="center" shrinkToFit="1"/>
    </xf>
    <xf numFmtId="0" fontId="40" fillId="0" borderId="20" xfId="0" applyFont="1" applyBorder="1" applyAlignment="1">
      <alignment horizontal="center" vertical="center" shrinkToFit="1"/>
    </xf>
    <xf numFmtId="182" fontId="106" fillId="38" borderId="20" xfId="0" applyNumberFormat="1" applyFont="1" applyFill="1" applyBorder="1" applyAlignment="1">
      <alignment horizontal="center" vertical="center" shrinkToFit="1"/>
    </xf>
    <xf numFmtId="0" fontId="36" fillId="35" borderId="48" xfId="0" applyFont="1" applyFill="1" applyBorder="1" applyAlignment="1">
      <alignment horizontal="left" vertical="center"/>
    </xf>
    <xf numFmtId="0" fontId="36" fillId="35" borderId="40" xfId="0" applyFont="1" applyFill="1" applyBorder="1" applyAlignment="1">
      <alignment horizontal="left" vertical="center"/>
    </xf>
    <xf numFmtId="0" fontId="35" fillId="41" borderId="122" xfId="0" applyFont="1" applyFill="1" applyBorder="1" applyAlignment="1">
      <alignment horizontal="center" vertical="center" shrinkToFit="1"/>
    </xf>
    <xf numFmtId="0" fontId="35" fillId="41" borderId="126" xfId="0" applyFont="1" applyFill="1" applyBorder="1" applyAlignment="1">
      <alignment horizontal="center" vertical="center" shrinkToFit="1"/>
    </xf>
    <xf numFmtId="0" fontId="35" fillId="41" borderId="127" xfId="0" applyFont="1" applyFill="1" applyBorder="1" applyAlignment="1">
      <alignment horizontal="center" vertical="center" shrinkToFit="1"/>
    </xf>
    <xf numFmtId="184" fontId="35" fillId="41" borderId="126" xfId="0" applyNumberFormat="1" applyFont="1" applyFill="1" applyBorder="1" applyAlignment="1">
      <alignment horizontal="center" vertical="center" shrinkToFit="1"/>
    </xf>
    <xf numFmtId="184" fontId="35" fillId="41" borderId="127" xfId="0" applyNumberFormat="1" applyFont="1" applyFill="1" applyBorder="1" applyAlignment="1">
      <alignment horizontal="center" vertical="center" shrinkToFit="1"/>
    </xf>
    <xf numFmtId="184" fontId="111" fillId="0" borderId="48" xfId="0" applyNumberFormat="1" applyFont="1" applyBorder="1" applyAlignment="1">
      <alignment horizontal="center" vertical="center" wrapText="1"/>
    </xf>
    <xf numFmtId="184" fontId="111" fillId="0" borderId="40" xfId="0" applyNumberFormat="1" applyFont="1" applyBorder="1" applyAlignment="1">
      <alignment horizontal="center" vertical="center" wrapText="1"/>
    </xf>
    <xf numFmtId="184" fontId="111" fillId="0" borderId="44" xfId="0" applyNumberFormat="1" applyFont="1" applyBorder="1" applyAlignment="1">
      <alignment horizontal="center" vertical="center" wrapText="1"/>
    </xf>
    <xf numFmtId="184" fontId="111" fillId="0" borderId="45" xfId="0" applyNumberFormat="1" applyFont="1" applyBorder="1" applyAlignment="1">
      <alignment horizontal="center" vertical="center" wrapText="1"/>
    </xf>
    <xf numFmtId="0" fontId="119" fillId="0" borderId="88" xfId="0" applyFont="1" applyBorder="1" applyAlignment="1">
      <alignment horizontal="left" vertical="center" shrinkToFit="1"/>
    </xf>
    <xf numFmtId="0" fontId="119" fillId="0" borderId="0" xfId="0" applyFont="1" applyAlignment="1">
      <alignment horizontal="left" vertical="top" wrapText="1"/>
    </xf>
    <xf numFmtId="184" fontId="111" fillId="0" borderId="25" xfId="0" applyNumberFormat="1" applyFont="1" applyBorder="1" applyAlignment="1">
      <alignment horizontal="center" vertical="center" wrapText="1"/>
    </xf>
    <xf numFmtId="184" fontId="111" fillId="0" borderId="21" xfId="0" applyNumberFormat="1" applyFont="1" applyBorder="1" applyAlignment="1">
      <alignment horizontal="center" vertical="center" wrapText="1"/>
    </xf>
    <xf numFmtId="0" fontId="110" fillId="0" borderId="88" xfId="0" applyFont="1" applyBorder="1" applyAlignment="1">
      <alignment horizontal="center" vertical="center" shrinkToFit="1"/>
    </xf>
    <xf numFmtId="0" fontId="110" fillId="0" borderId="46" xfId="0" applyFont="1" applyBorder="1" applyAlignment="1">
      <alignment horizontal="center" vertical="center" shrinkToFit="1"/>
    </xf>
    <xf numFmtId="0" fontId="110" fillId="0" borderId="51" xfId="0" applyFont="1" applyBorder="1" applyAlignment="1">
      <alignment horizontal="center" vertical="center" shrinkToFit="1"/>
    </xf>
    <xf numFmtId="0" fontId="122" fillId="38" borderId="35" xfId="0" applyFont="1" applyFill="1" applyBorder="1" applyAlignment="1">
      <alignment horizontal="center" vertical="center"/>
    </xf>
    <xf numFmtId="0" fontId="122" fillId="38" borderId="16" xfId="0" applyFont="1" applyFill="1" applyBorder="1" applyAlignment="1">
      <alignment horizontal="center" vertical="center"/>
    </xf>
    <xf numFmtId="0" fontId="35" fillId="39" borderId="89" xfId="0" applyFont="1" applyFill="1" applyBorder="1" applyAlignment="1">
      <alignment horizontal="center" vertical="center" textRotation="255"/>
    </xf>
    <xf numFmtId="0" fontId="35" fillId="39" borderId="180" xfId="0" applyFont="1" applyFill="1" applyBorder="1" applyAlignment="1">
      <alignment horizontal="center" vertical="center" textRotation="255"/>
    </xf>
    <xf numFmtId="0" fontId="35" fillId="39" borderId="128" xfId="0" applyFont="1" applyFill="1" applyBorder="1" applyAlignment="1">
      <alignment horizontal="center" vertical="center" textRotation="255"/>
    </xf>
    <xf numFmtId="182" fontId="35" fillId="30" borderId="89" xfId="0" applyNumberFormat="1" applyFont="1" applyFill="1" applyBorder="1" applyAlignment="1">
      <alignment horizontal="center" vertical="center" shrinkToFit="1"/>
    </xf>
    <xf numFmtId="182" fontId="35" fillId="30" borderId="128" xfId="0" applyNumberFormat="1" applyFont="1" applyFill="1" applyBorder="1" applyAlignment="1">
      <alignment horizontal="center" vertical="center" shrinkToFit="1"/>
    </xf>
    <xf numFmtId="184" fontId="35" fillId="30" borderId="54" xfId="0" applyNumberFormat="1" applyFont="1" applyFill="1" applyBorder="1" applyAlignment="1">
      <alignment horizontal="center" vertical="center" shrinkToFit="1"/>
    </xf>
    <xf numFmtId="184" fontId="35" fillId="30" borderId="129" xfId="0" applyNumberFormat="1" applyFont="1" applyFill="1" applyBorder="1" applyAlignment="1">
      <alignment horizontal="center" vertical="center" shrinkToFit="1"/>
    </xf>
    <xf numFmtId="0" fontId="36" fillId="39" borderId="25" xfId="0" applyFont="1" applyFill="1" applyBorder="1" applyAlignment="1">
      <alignment horizontal="left" vertical="center"/>
    </xf>
    <xf numFmtId="0" fontId="36" fillId="39" borderId="21" xfId="0" applyFont="1" applyFill="1" applyBorder="1" applyAlignment="1">
      <alignment horizontal="left" vertical="center"/>
    </xf>
    <xf numFmtId="0" fontId="36" fillId="39" borderId="44" xfId="0" applyFont="1" applyFill="1" applyBorder="1" applyAlignment="1">
      <alignment horizontal="left" vertical="center"/>
    </xf>
    <xf numFmtId="0" fontId="36" fillId="39" borderId="45" xfId="0" applyFont="1" applyFill="1" applyBorder="1" applyAlignment="1">
      <alignment horizontal="left" vertical="center"/>
    </xf>
    <xf numFmtId="0" fontId="0" fillId="0" borderId="48" xfId="0" applyBorder="1" applyAlignment="1">
      <alignment horizontal="center" vertical="center" shrinkToFit="1"/>
    </xf>
    <xf numFmtId="0" fontId="0" fillId="0" borderId="40" xfId="0" applyBorder="1" applyAlignment="1">
      <alignment horizontal="center" vertical="center" shrinkToFit="1"/>
    </xf>
    <xf numFmtId="0" fontId="35" fillId="35" borderId="89" xfId="0" applyFont="1" applyFill="1" applyBorder="1" applyAlignment="1">
      <alignment horizontal="center" vertical="center" textRotation="255"/>
    </xf>
    <xf numFmtId="0" fontId="35" fillId="35" borderId="180" xfId="0" applyFont="1" applyFill="1" applyBorder="1" applyAlignment="1">
      <alignment horizontal="center" vertical="center" textRotation="255"/>
    </xf>
    <xf numFmtId="0" fontId="35" fillId="35" borderId="128" xfId="0" applyFont="1" applyFill="1" applyBorder="1" applyAlignment="1">
      <alignment horizontal="center" vertical="center" textRotation="255"/>
    </xf>
    <xf numFmtId="0" fontId="36" fillId="35" borderId="44" xfId="0" applyFont="1" applyFill="1" applyBorder="1" applyAlignment="1">
      <alignment horizontal="left" vertical="center"/>
    </xf>
    <xf numFmtId="0" fontId="36" fillId="35" borderId="45" xfId="0" applyFont="1" applyFill="1" applyBorder="1" applyAlignment="1">
      <alignment horizontal="left" vertical="center"/>
    </xf>
    <xf numFmtId="0" fontId="35" fillId="32" borderId="89" xfId="0" applyFont="1" applyFill="1" applyBorder="1" applyAlignment="1">
      <alignment horizontal="center" vertical="center" textRotation="255"/>
    </xf>
    <xf numFmtId="0" fontId="35" fillId="32" borderId="180" xfId="0" applyFont="1" applyFill="1" applyBorder="1" applyAlignment="1">
      <alignment horizontal="center" vertical="center" textRotation="255"/>
    </xf>
    <xf numFmtId="0" fontId="35" fillId="36" borderId="91" xfId="0" applyFont="1" applyFill="1" applyBorder="1" applyAlignment="1">
      <alignment horizontal="center" vertical="center" shrinkToFit="1"/>
    </xf>
    <xf numFmtId="0" fontId="35" fillId="36" borderId="119" xfId="0" applyFont="1" applyFill="1" applyBorder="1" applyAlignment="1">
      <alignment horizontal="center" vertical="center" shrinkToFit="1"/>
    </xf>
    <xf numFmtId="0" fontId="35" fillId="36" borderId="14" xfId="0" applyFont="1" applyFill="1" applyBorder="1" applyAlignment="1">
      <alignment horizontal="center" vertical="center" shrinkToFit="1"/>
    </xf>
    <xf numFmtId="0" fontId="35" fillId="30" borderId="91"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110" fillId="0" borderId="17" xfId="0" applyFont="1" applyBorder="1" applyAlignment="1">
      <alignment horizontal="center" vertical="center" shrinkToFit="1"/>
    </xf>
    <xf numFmtId="0" fontId="110" fillId="0" borderId="86" xfId="0" applyFont="1" applyBorder="1" applyAlignment="1">
      <alignment horizontal="center" vertical="center" shrinkToFit="1"/>
    </xf>
    <xf numFmtId="0" fontId="90" fillId="0" borderId="87" xfId="0" applyFont="1" applyBorder="1" applyAlignment="1">
      <alignment horizontal="left" vertical="center" wrapText="1"/>
    </xf>
    <xf numFmtId="0" fontId="90" fillId="0" borderId="88" xfId="0" applyFont="1" applyBorder="1" applyAlignment="1">
      <alignment horizontal="left" vertical="center" wrapText="1"/>
    </xf>
    <xf numFmtId="0" fontId="90" fillId="0" borderId="46" xfId="0" applyFont="1" applyBorder="1" applyAlignment="1">
      <alignment horizontal="left" vertical="center" wrapText="1"/>
    </xf>
    <xf numFmtId="0" fontId="90" fillId="0" borderId="85" xfId="0" applyFont="1" applyBorder="1" applyAlignment="1">
      <alignment horizontal="left" vertical="center" wrapText="1"/>
    </xf>
    <xf numFmtId="0" fontId="90" fillId="0" borderId="0" xfId="0" applyFont="1" applyBorder="1" applyAlignment="1">
      <alignment horizontal="left" vertical="center" wrapText="1"/>
    </xf>
    <xf numFmtId="0" fontId="90" fillId="0" borderId="51" xfId="0" applyFont="1" applyBorder="1" applyAlignment="1">
      <alignment horizontal="left" vertical="center" wrapText="1"/>
    </xf>
    <xf numFmtId="0" fontId="90" fillId="0" borderId="11" xfId="0" applyFont="1" applyBorder="1" applyAlignment="1">
      <alignment horizontal="left" vertical="center" wrapText="1"/>
    </xf>
    <xf numFmtId="0" fontId="90" fillId="0" borderId="17" xfId="0" applyFont="1" applyBorder="1" applyAlignment="1">
      <alignment horizontal="left" vertical="center" wrapText="1"/>
    </xf>
    <xf numFmtId="0" fontId="90" fillId="0" borderId="86" xfId="0" applyFont="1" applyBorder="1" applyAlignment="1">
      <alignment horizontal="left" vertical="center" wrapText="1"/>
    </xf>
    <xf numFmtId="0" fontId="114" fillId="0" borderId="88" xfId="0" applyFont="1" applyBorder="1" applyAlignment="1">
      <alignment horizontal="center" vertical="center" wrapText="1" shrinkToFit="1"/>
    </xf>
    <xf numFmtId="0" fontId="114" fillId="0" borderId="46" xfId="0" applyFont="1" applyBorder="1" applyAlignment="1">
      <alignment horizontal="center" vertical="center" wrapText="1" shrinkToFit="1"/>
    </xf>
    <xf numFmtId="0" fontId="114" fillId="0" borderId="17" xfId="0" applyFont="1" applyBorder="1" applyAlignment="1">
      <alignment horizontal="center" vertical="center" wrapText="1" shrinkToFit="1"/>
    </xf>
    <xf numFmtId="0" fontId="114" fillId="0" borderId="86" xfId="0" applyFont="1" applyBorder="1" applyAlignment="1">
      <alignment horizontal="center" vertical="center" wrapText="1" shrinkToFit="1"/>
    </xf>
    <xf numFmtId="182" fontId="119" fillId="0" borderId="17" xfId="0" applyNumberFormat="1" applyFont="1" applyBorder="1" applyAlignment="1">
      <alignment horizontal="left" vertical="center" wrapText="1"/>
    </xf>
    <xf numFmtId="0" fontId="106" fillId="38" borderId="20" xfId="0" applyFont="1" applyFill="1" applyBorder="1" applyAlignment="1">
      <alignment horizontal="left" vertical="center" shrinkToFit="1"/>
    </xf>
    <xf numFmtId="0" fontId="40" fillId="0" borderId="20" xfId="0" applyFont="1" applyBorder="1" applyAlignment="1">
      <alignment horizontal="center" vertical="center"/>
    </xf>
    <xf numFmtId="184" fontId="35" fillId="41" borderId="122" xfId="0" applyNumberFormat="1" applyFont="1" applyFill="1" applyBorder="1" applyAlignment="1">
      <alignment horizontal="center" vertical="center" shrinkToFit="1"/>
    </xf>
    <xf numFmtId="184" fontId="0" fillId="0" borderId="85" xfId="0" applyNumberFormat="1" applyBorder="1" applyAlignment="1">
      <alignment horizontal="center" vertical="center" textRotation="255"/>
    </xf>
    <xf numFmtId="184" fontId="0" fillId="0" borderId="28" xfId="0" applyNumberFormat="1" applyBorder="1" applyAlignment="1">
      <alignment horizontal="center" vertical="center" textRotation="255"/>
    </xf>
    <xf numFmtId="184" fontId="0" fillId="0" borderId="11" xfId="0" applyNumberFormat="1" applyBorder="1" applyAlignment="1">
      <alignment horizontal="center" vertical="center" textRotation="255"/>
    </xf>
    <xf numFmtId="184" fontId="0" fillId="0" borderId="116" xfId="0" applyNumberFormat="1" applyBorder="1" applyAlignment="1">
      <alignment horizontal="center" vertical="center" textRotation="255"/>
    </xf>
    <xf numFmtId="0" fontId="0" fillId="0" borderId="5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106" fillId="0" borderId="20" xfId="0" applyFont="1" applyBorder="1" applyAlignment="1">
      <alignment horizontal="left" vertical="center" shrinkToFit="1"/>
    </xf>
    <xf numFmtId="0" fontId="111" fillId="0" borderId="48" xfId="0" applyFont="1" applyBorder="1" applyAlignment="1">
      <alignment horizontal="center" vertical="center"/>
    </xf>
    <xf numFmtId="0" fontId="111" fillId="0" borderId="62" xfId="0" applyFont="1" applyBorder="1" applyAlignment="1">
      <alignment horizontal="center" vertical="center"/>
    </xf>
    <xf numFmtId="0" fontId="35" fillId="0" borderId="119" xfId="0" applyFont="1" applyBorder="1" applyAlignment="1">
      <alignment horizontal="center" vertical="center"/>
    </xf>
    <xf numFmtId="0" fontId="35" fillId="0" borderId="14" xfId="0" applyFont="1" applyBorder="1" applyAlignment="1">
      <alignment horizontal="center" vertical="center"/>
    </xf>
    <xf numFmtId="0" fontId="35" fillId="41" borderId="131" xfId="0" applyFont="1" applyFill="1" applyBorder="1" applyAlignment="1">
      <alignment horizontal="center" vertical="center" shrinkToFit="1"/>
    </xf>
    <xf numFmtId="0" fontId="35" fillId="41" borderId="119" xfId="0" applyFont="1" applyFill="1" applyBorder="1" applyAlignment="1">
      <alignment horizontal="center" vertical="center" shrinkToFit="1"/>
    </xf>
    <xf numFmtId="185" fontId="6" fillId="38" borderId="38" xfId="0" applyNumberFormat="1" applyFont="1" applyFill="1" applyBorder="1" applyAlignment="1">
      <alignment horizontal="center" vertical="center" wrapText="1"/>
    </xf>
    <xf numFmtId="185" fontId="6" fillId="38" borderId="133" xfId="0" applyNumberFormat="1" applyFont="1" applyFill="1" applyBorder="1" applyAlignment="1">
      <alignment horizontal="center" vertical="center" wrapText="1"/>
    </xf>
    <xf numFmtId="0" fontId="5" fillId="38" borderId="28" xfId="0" applyFont="1" applyFill="1" applyBorder="1" applyAlignment="1">
      <alignment horizontal="center" vertical="center" wrapText="1"/>
    </xf>
    <xf numFmtId="0" fontId="41" fillId="38" borderId="28" xfId="0" applyFont="1" applyFill="1" applyBorder="1" applyAlignment="1">
      <alignment horizontal="center" vertical="center" wrapText="1"/>
    </xf>
    <xf numFmtId="0" fontId="41" fillId="38" borderId="19" xfId="0" applyFont="1" applyFill="1" applyBorder="1" applyAlignment="1">
      <alignment horizontal="center" vertical="center" wrapText="1"/>
    </xf>
    <xf numFmtId="0" fontId="62" fillId="38" borderId="100" xfId="0" applyFont="1" applyFill="1" applyBorder="1" applyAlignment="1">
      <alignment horizontal="center" vertical="center" wrapText="1"/>
    </xf>
    <xf numFmtId="0" fontId="62" fillId="38" borderId="101" xfId="0" applyFont="1" applyFill="1" applyBorder="1" applyAlignment="1">
      <alignment horizontal="center" vertical="center" wrapText="1"/>
    </xf>
    <xf numFmtId="0" fontId="62" fillId="38" borderId="66" xfId="0" applyFont="1" applyFill="1" applyBorder="1" applyAlignment="1">
      <alignment horizontal="center" vertical="center" wrapText="1"/>
    </xf>
    <xf numFmtId="0" fontId="62" fillId="38" borderId="74" xfId="0" applyFont="1" applyFill="1" applyBorder="1" applyAlignment="1">
      <alignment horizontal="center" vertical="center" wrapText="1"/>
    </xf>
    <xf numFmtId="0" fontId="62" fillId="38" borderId="18" xfId="0" applyFont="1" applyFill="1" applyBorder="1" applyAlignment="1">
      <alignment horizontal="center" vertical="center" wrapText="1"/>
    </xf>
    <xf numFmtId="0" fontId="59" fillId="38" borderId="37" xfId="0" applyFont="1" applyFill="1" applyBorder="1" applyAlignment="1">
      <alignment horizontal="left" vertical="center" indent="1" shrinkToFit="1"/>
    </xf>
    <xf numFmtId="0" fontId="59" fillId="38" borderId="71" xfId="0" applyFont="1" applyFill="1" applyBorder="1" applyAlignment="1">
      <alignment horizontal="left" vertical="center" indent="1" shrinkToFit="1"/>
    </xf>
    <xf numFmtId="0" fontId="59" fillId="38" borderId="20" xfId="0" applyFont="1" applyFill="1" applyBorder="1" applyAlignment="1">
      <alignment horizontal="left" vertical="center" indent="1" shrinkToFit="1"/>
    </xf>
    <xf numFmtId="0" fontId="59" fillId="38" borderId="99" xfId="0" applyFont="1" applyFill="1" applyBorder="1" applyAlignment="1">
      <alignment horizontal="left" vertical="center" indent="1" shrinkToFi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42" fillId="38" borderId="28" xfId="0" applyFont="1" applyFill="1" applyBorder="1" applyAlignment="1">
      <alignment horizontal="center" vertical="center" wrapText="1" shrinkToFit="1"/>
    </xf>
    <xf numFmtId="0" fontId="42" fillId="38" borderId="28" xfId="0" applyFont="1" applyFill="1" applyBorder="1" applyAlignment="1">
      <alignment horizontal="center" vertical="center" shrinkToFit="1"/>
    </xf>
    <xf numFmtId="0" fontId="42" fillId="38" borderId="19" xfId="0" applyFont="1" applyFill="1" applyBorder="1" applyAlignment="1">
      <alignment horizontal="center" vertical="center" shrinkToFit="1"/>
    </xf>
    <xf numFmtId="0" fontId="62" fillId="38" borderId="29" xfId="0" applyFont="1" applyFill="1" applyBorder="1" applyAlignment="1">
      <alignment horizontal="center" vertical="center" wrapText="1"/>
    </xf>
    <xf numFmtId="0" fontId="62" fillId="38" borderId="28" xfId="0" applyFont="1" applyFill="1" applyBorder="1" applyAlignment="1">
      <alignment horizontal="center" vertical="center" wrapText="1"/>
    </xf>
    <xf numFmtId="0" fontId="62" fillId="38" borderId="19" xfId="0" applyFont="1" applyFill="1" applyBorder="1" applyAlignment="1">
      <alignment horizontal="center" vertical="center" wrapText="1"/>
    </xf>
    <xf numFmtId="0" fontId="62" fillId="38" borderId="0" xfId="0" applyFont="1" applyFill="1" applyAlignment="1">
      <alignment horizontal="center" vertical="center" wrapText="1"/>
    </xf>
    <xf numFmtId="0" fontId="62" fillId="38" borderId="20" xfId="0" applyFont="1" applyFill="1" applyBorder="1" applyAlignment="1">
      <alignment horizontal="center" vertical="center" wrapText="1"/>
    </xf>
    <xf numFmtId="0" fontId="5" fillId="0" borderId="66" xfId="0" applyFont="1" applyBorder="1" applyAlignment="1">
      <alignment horizontal="center" vertical="center" wrapText="1"/>
    </xf>
    <xf numFmtId="0" fontId="5" fillId="0" borderId="18" xfId="0" applyFont="1" applyBorder="1" applyAlignment="1">
      <alignment horizontal="center" vertical="center" wrapText="1"/>
    </xf>
    <xf numFmtId="0" fontId="5" fillId="38" borderId="25" xfId="0" applyFont="1" applyFill="1" applyBorder="1" applyAlignment="1">
      <alignment horizontal="center" vertical="center" wrapText="1"/>
    </xf>
    <xf numFmtId="0" fontId="5" fillId="38" borderId="38" xfId="0" applyFont="1" applyFill="1" applyBorder="1" applyAlignment="1">
      <alignment horizontal="center" vertical="center" wrapText="1"/>
    </xf>
    <xf numFmtId="0" fontId="5" fillId="38" borderId="73" xfId="0" applyFont="1" applyFill="1" applyBorder="1" applyAlignment="1">
      <alignment horizontal="center" vertical="center" wrapText="1"/>
    </xf>
    <xf numFmtId="185" fontId="42" fillId="38" borderId="66" xfId="0" applyNumberFormat="1" applyFont="1" applyFill="1" applyBorder="1" applyAlignment="1">
      <alignment horizontal="center" vertical="center" wrapText="1" shrinkToFit="1"/>
    </xf>
    <xf numFmtId="185" fontId="42" fillId="38" borderId="74" xfId="0" applyNumberFormat="1" applyFont="1" applyFill="1" applyBorder="1" applyAlignment="1">
      <alignment horizontal="center" vertical="center" wrapText="1" shrinkToFit="1"/>
    </xf>
    <xf numFmtId="185" fontId="42" fillId="38" borderId="18" xfId="0" applyNumberFormat="1" applyFont="1" applyFill="1" applyBorder="1" applyAlignment="1">
      <alignment horizontal="center" vertical="center" wrapText="1" shrinkToFit="1"/>
    </xf>
    <xf numFmtId="0" fontId="9" fillId="0" borderId="0" xfId="0" applyFont="1" applyAlignment="1">
      <alignment horizontal="justify" vertical="center"/>
    </xf>
    <xf numFmtId="0" fontId="64" fillId="0" borderId="0" xfId="0" applyFont="1">
      <alignment vertical="center"/>
    </xf>
    <xf numFmtId="0" fontId="7" fillId="0" borderId="10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4" xfId="0" applyFont="1" applyBorder="1" applyAlignment="1">
      <alignment horizontal="left" vertical="top" wrapText="1"/>
    </xf>
    <xf numFmtId="0" fontId="5" fillId="0" borderId="105" xfId="0" applyFont="1" applyBorder="1" applyAlignment="1">
      <alignment horizontal="left" vertical="top" wrapText="1"/>
    </xf>
    <xf numFmtId="0" fontId="5" fillId="0" borderId="28" xfId="0" applyFont="1" applyBorder="1" applyAlignment="1">
      <alignment horizontal="left" vertical="top" wrapText="1"/>
    </xf>
    <xf numFmtId="0" fontId="5" fillId="0" borderId="43"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72" xfId="0" applyFont="1" applyBorder="1" applyAlignment="1">
      <alignment horizontal="left" vertical="top" wrapText="1"/>
    </xf>
    <xf numFmtId="0" fontId="5" fillId="0" borderId="0" xfId="0" applyFont="1" applyAlignment="1">
      <alignment horizontal="left" vertical="top" wrapText="1"/>
    </xf>
    <xf numFmtId="0" fontId="5" fillId="0" borderId="106" xfId="0" applyFont="1" applyBorder="1" applyAlignment="1">
      <alignment horizontal="center" vertical="top" wrapText="1"/>
    </xf>
    <xf numFmtId="0" fontId="5" fillId="0" borderId="105" xfId="0" applyFont="1" applyBorder="1" applyAlignment="1">
      <alignment horizontal="center" vertical="top" wrapText="1"/>
    </xf>
    <xf numFmtId="0" fontId="5" fillId="0" borderId="107" xfId="0" applyFont="1" applyBorder="1" applyAlignment="1">
      <alignment horizontal="center" vertical="top" wrapText="1"/>
    </xf>
    <xf numFmtId="0" fontId="6" fillId="0" borderId="22" xfId="0" applyFont="1" applyBorder="1" applyAlignment="1">
      <alignment horizontal="center" vertical="top" wrapText="1"/>
    </xf>
    <xf numFmtId="0" fontId="6" fillId="0" borderId="0" xfId="0" applyFont="1" applyAlignment="1">
      <alignment horizontal="center" vertical="top" wrapText="1"/>
    </xf>
    <xf numFmtId="0" fontId="6" fillId="0" borderId="72" xfId="0" applyFont="1" applyBorder="1" applyAlignment="1">
      <alignment horizontal="center" vertical="top" wrapText="1"/>
    </xf>
    <xf numFmtId="0" fontId="7" fillId="0" borderId="108" xfId="0" applyFont="1" applyBorder="1" applyAlignment="1">
      <alignment horizontal="center" vertical="center" wrapText="1"/>
    </xf>
    <xf numFmtId="0" fontId="7" fillId="0" borderId="109" xfId="0" applyFont="1" applyBorder="1" applyAlignment="1">
      <alignment horizontal="center" vertical="center" wrapText="1"/>
    </xf>
    <xf numFmtId="0" fontId="5" fillId="0" borderId="0" xfId="0" applyFont="1" applyAlignment="1">
      <alignment horizontal="left" vertical="center" indent="1" shrinkToFit="1"/>
    </xf>
    <xf numFmtId="0" fontId="5" fillId="0" borderId="100" xfId="0" applyFont="1" applyBorder="1" applyAlignment="1">
      <alignment horizontal="left" vertical="center" indent="1" shrinkToFit="1"/>
    </xf>
    <xf numFmtId="0" fontId="5" fillId="0" borderId="74" xfId="0" applyFont="1" applyBorder="1" applyAlignment="1">
      <alignment horizontal="center" vertical="center" wrapText="1"/>
    </xf>
    <xf numFmtId="0" fontId="61" fillId="38" borderId="0" xfId="0" applyFont="1" applyFill="1" applyAlignment="1">
      <alignment horizontal="left" vertical="center" indent="1" shrinkToFit="1"/>
    </xf>
    <xf numFmtId="0" fontId="61" fillId="38" borderId="20" xfId="0" applyFont="1" applyFill="1" applyBorder="1" applyAlignment="1">
      <alignment horizontal="left" vertical="center" indent="1" shrinkToFit="1"/>
    </xf>
    <xf numFmtId="0" fontId="61" fillId="38" borderId="19" xfId="0" applyFont="1" applyFill="1" applyBorder="1" applyAlignment="1">
      <alignment horizontal="left" vertical="center" indent="1" shrinkToFit="1"/>
    </xf>
    <xf numFmtId="0" fontId="59" fillId="38" borderId="25" xfId="0" applyFont="1" applyFill="1" applyBorder="1" applyAlignment="1">
      <alignment horizontal="left" vertical="center" indent="1" shrinkToFit="1"/>
    </xf>
    <xf numFmtId="0" fontId="59" fillId="38" borderId="38" xfId="0" applyFont="1" applyFill="1" applyBorder="1" applyAlignment="1">
      <alignment horizontal="left" vertical="center" indent="1" shrinkToFit="1"/>
    </xf>
    <xf numFmtId="0" fontId="59" fillId="38" borderId="73" xfId="0" applyFont="1" applyFill="1" applyBorder="1" applyAlignment="1">
      <alignment horizontal="left" vertical="center" indent="1" shrinkToFit="1"/>
    </xf>
    <xf numFmtId="0" fontId="41" fillId="38" borderId="110" xfId="0" applyFont="1" applyFill="1" applyBorder="1" applyAlignment="1">
      <alignment horizontal="left" vertical="center" wrapText="1" indent="1"/>
    </xf>
    <xf numFmtId="0" fontId="41" fillId="38" borderId="111" xfId="0" applyFont="1" applyFill="1" applyBorder="1" applyAlignment="1">
      <alignment horizontal="left" vertical="center" wrapText="1" indent="1"/>
    </xf>
    <xf numFmtId="0" fontId="41" fillId="38" borderId="112" xfId="0" applyFont="1" applyFill="1" applyBorder="1" applyAlignment="1">
      <alignment horizontal="left" vertical="center" wrapText="1" indent="1"/>
    </xf>
    <xf numFmtId="0" fontId="5" fillId="0" borderId="1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8"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18" xfId="0" applyFont="1" applyBorder="1" applyAlignment="1">
      <alignment horizontal="center" vertical="center" wrapText="1"/>
    </xf>
    <xf numFmtId="0" fontId="5" fillId="0" borderId="75" xfId="0" applyFont="1" applyBorder="1" applyAlignment="1">
      <alignment horizontal="left" vertical="top" wrapText="1"/>
    </xf>
    <xf numFmtId="185" fontId="42" fillId="38" borderId="28" xfId="0" applyNumberFormat="1" applyFont="1" applyFill="1" applyBorder="1" applyAlignment="1">
      <alignment horizontal="center" vertical="center" wrapText="1" shrinkToFit="1"/>
    </xf>
    <xf numFmtId="185" fontId="42" fillId="38" borderId="28" xfId="0" applyNumberFormat="1" applyFont="1" applyFill="1" applyBorder="1" applyAlignment="1">
      <alignment horizontal="center" vertical="center" shrinkToFit="1"/>
    </xf>
    <xf numFmtId="185" fontId="42" fillId="38" borderId="19" xfId="0" applyNumberFormat="1" applyFont="1" applyFill="1" applyBorder="1" applyAlignment="1">
      <alignment horizontal="center" vertical="center" shrinkToFit="1"/>
    </xf>
    <xf numFmtId="177" fontId="5" fillId="0" borderId="22" xfId="0" applyNumberFormat="1" applyFont="1" applyBorder="1" applyAlignment="1">
      <alignment horizontal="right" vertical="top" wrapText="1"/>
    </xf>
    <xf numFmtId="177" fontId="5" fillId="0" borderId="0" xfId="0" applyNumberFormat="1" applyFont="1" applyAlignment="1">
      <alignment horizontal="right" vertical="top" wrapText="1"/>
    </xf>
    <xf numFmtId="177" fontId="5" fillId="0" borderId="72" xfId="0" applyNumberFormat="1" applyFont="1" applyBorder="1" applyAlignment="1">
      <alignment horizontal="right" vertical="top" wrapText="1"/>
    </xf>
    <xf numFmtId="0" fontId="5" fillId="0" borderId="22" xfId="0" applyFont="1" applyBorder="1" applyAlignment="1">
      <alignment horizontal="left" vertical="top" wrapText="1"/>
    </xf>
    <xf numFmtId="0" fontId="9" fillId="0" borderId="0" xfId="0" applyFont="1" applyAlignment="1">
      <alignment horizontal="right" vertical="center" shrinkToFit="1"/>
    </xf>
    <xf numFmtId="0" fontId="41" fillId="0" borderId="0" xfId="0" applyFont="1" applyAlignment="1">
      <alignment horizontal="right" vertical="center" shrinkToFi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72" xfId="0" applyFont="1" applyBorder="1" applyAlignment="1">
      <alignment horizontal="center" vertical="top" wrapText="1"/>
    </xf>
    <xf numFmtId="0" fontId="58" fillId="38" borderId="43" xfId="0" applyFont="1" applyFill="1" applyBorder="1" applyAlignment="1">
      <alignment horizontal="left" vertical="center" indent="1" shrinkToFit="1"/>
    </xf>
    <xf numFmtId="0" fontId="58" fillId="38" borderId="25" xfId="0" applyFont="1" applyFill="1" applyBorder="1" applyAlignment="1">
      <alignment horizontal="left" vertical="center" indent="1" shrinkToFit="1"/>
    </xf>
    <xf numFmtId="0" fontId="9" fillId="0" borderId="0" xfId="0" applyFont="1" applyAlignment="1">
      <alignment horizontal="right" vertical="center" wrapText="1"/>
    </xf>
    <xf numFmtId="0" fontId="41" fillId="0" borderId="0" xfId="0" applyFont="1" applyAlignment="1">
      <alignment horizontal="right" vertical="center" wrapText="1"/>
    </xf>
    <xf numFmtId="0" fontId="59" fillId="38" borderId="90" xfId="0" applyFont="1" applyFill="1" applyBorder="1" applyAlignment="1">
      <alignment horizontal="left" vertical="center" shrinkToFit="1"/>
    </xf>
    <xf numFmtId="0" fontId="59" fillId="38" borderId="119" xfId="0" applyFont="1" applyFill="1" applyBorder="1" applyAlignment="1">
      <alignment horizontal="left" vertical="center" shrinkToFit="1"/>
    </xf>
    <xf numFmtId="0" fontId="59" fillId="38" borderId="210" xfId="0" applyFont="1" applyFill="1" applyBorder="1" applyAlignment="1">
      <alignment horizontal="left" vertical="center" shrinkToFit="1"/>
    </xf>
    <xf numFmtId="0" fontId="5" fillId="0" borderId="0" xfId="0" applyFont="1" applyAlignment="1">
      <alignment horizontal="center" vertical="center" wrapText="1"/>
    </xf>
    <xf numFmtId="0" fontId="58" fillId="38" borderId="50" xfId="0" applyFont="1" applyFill="1" applyBorder="1" applyAlignment="1">
      <alignment horizontal="left" vertical="center" wrapText="1" indent="1" shrinkToFit="1"/>
    </xf>
    <xf numFmtId="0" fontId="45" fillId="38" borderId="37" xfId="0" applyFont="1" applyFill="1" applyBorder="1" applyAlignment="1">
      <alignment horizontal="left" vertical="center" wrapText="1" indent="1" shrinkToFit="1"/>
    </xf>
    <xf numFmtId="0" fontId="45" fillId="38" borderId="71" xfId="0" applyFont="1" applyFill="1" applyBorder="1" applyAlignment="1">
      <alignment horizontal="left" vertical="center" wrapText="1" indent="1" shrinkToFit="1"/>
    </xf>
    <xf numFmtId="0" fontId="45" fillId="38" borderId="42" xfId="0" applyFont="1" applyFill="1" applyBorder="1" applyAlignment="1">
      <alignment horizontal="left" vertical="center" wrapText="1" indent="1" shrinkToFit="1"/>
    </xf>
    <xf numFmtId="0" fontId="45" fillId="38" borderId="0" xfId="0" applyFont="1" applyFill="1" applyAlignment="1">
      <alignment horizontal="left" vertical="center" wrapText="1" indent="1" shrinkToFit="1"/>
    </xf>
    <xf numFmtId="0" fontId="45" fillId="38" borderId="72" xfId="0" applyFont="1" applyFill="1" applyBorder="1" applyAlignment="1">
      <alignment horizontal="left" vertical="center" wrapText="1" indent="1" shrinkToFit="1"/>
    </xf>
    <xf numFmtId="0" fontId="45" fillId="38" borderId="43" xfId="0" applyFont="1" applyFill="1" applyBorder="1" applyAlignment="1">
      <alignment horizontal="left" vertical="center" wrapText="1" indent="1" shrinkToFit="1"/>
    </xf>
    <xf numFmtId="0" fontId="45" fillId="38" borderId="20" xfId="0" applyFont="1" applyFill="1" applyBorder="1" applyAlignment="1">
      <alignment horizontal="left" vertical="center" wrapText="1" indent="1" shrinkToFit="1"/>
    </xf>
    <xf numFmtId="0" fontId="45" fillId="38" borderId="99" xfId="0" applyFont="1" applyFill="1" applyBorder="1" applyAlignment="1">
      <alignment horizontal="left" vertical="center" wrapText="1" indent="1" shrinkToFit="1"/>
    </xf>
    <xf numFmtId="183" fontId="59" fillId="38" borderId="25" xfId="0" applyNumberFormat="1" applyFont="1" applyFill="1" applyBorder="1" applyAlignment="1">
      <alignment horizontal="left" vertical="center" indent="1" shrinkToFit="1"/>
    </xf>
    <xf numFmtId="183" fontId="59" fillId="38" borderId="21" xfId="0" applyNumberFormat="1" applyFont="1" applyFill="1" applyBorder="1" applyAlignment="1">
      <alignment horizontal="left" vertical="center" indent="1" shrinkToFit="1"/>
    </xf>
    <xf numFmtId="183" fontId="59" fillId="38" borderId="38" xfId="0" applyNumberFormat="1" applyFont="1" applyFill="1" applyBorder="1" applyAlignment="1">
      <alignment horizontal="left" vertical="center" indent="1" shrinkToFit="1"/>
    </xf>
    <xf numFmtId="183" fontId="59" fillId="38" borderId="73" xfId="0" applyNumberFormat="1" applyFont="1" applyFill="1" applyBorder="1" applyAlignment="1">
      <alignment horizontal="left" vertical="center" indent="1" shrinkToFit="1"/>
    </xf>
    <xf numFmtId="31" fontId="6" fillId="38" borderId="25" xfId="0" applyNumberFormat="1" applyFont="1" applyFill="1" applyBorder="1" applyAlignment="1">
      <alignment horizontal="right" vertical="center" wrapText="1"/>
    </xf>
    <xf numFmtId="31" fontId="6" fillId="38" borderId="38" xfId="0" applyNumberFormat="1" applyFont="1" applyFill="1" applyBorder="1" applyAlignment="1">
      <alignment horizontal="right" vertical="center" wrapText="1"/>
    </xf>
    <xf numFmtId="0" fontId="5" fillId="0" borderId="5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18" xfId="0" applyFont="1" applyBorder="1" applyAlignment="1">
      <alignment horizontal="center" vertical="center" shrinkToFi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66" xfId="0" applyFont="1" applyBorder="1" applyAlignment="1">
      <alignment horizontal="left" vertical="top" wrapText="1"/>
    </xf>
    <xf numFmtId="0" fontId="5" fillId="0" borderId="74" xfId="0" applyFont="1" applyBorder="1" applyAlignment="1">
      <alignment horizontal="left" vertical="top" wrapText="1"/>
    </xf>
    <xf numFmtId="0" fontId="41" fillId="0" borderId="0" xfId="0" applyFont="1" applyAlignment="1">
      <alignment vertical="top" wrapText="1"/>
    </xf>
    <xf numFmtId="0" fontId="41" fillId="0" borderId="28" xfId="0" applyFont="1" applyBorder="1" applyAlignment="1">
      <alignment vertical="top" wrapText="1"/>
    </xf>
    <xf numFmtId="0" fontId="5" fillId="0" borderId="3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97" xfId="0" applyFont="1" applyBorder="1" applyAlignment="1">
      <alignment horizontal="left" vertical="top" wrapText="1"/>
    </xf>
    <xf numFmtId="0" fontId="41" fillId="0" borderId="98" xfId="0" applyFont="1" applyBorder="1" applyAlignment="1">
      <alignment vertical="top" wrapText="1"/>
    </xf>
    <xf numFmtId="0" fontId="41" fillId="0" borderId="20" xfId="0" applyFont="1" applyBorder="1" applyAlignment="1">
      <alignment vertical="top" wrapText="1"/>
    </xf>
    <xf numFmtId="0" fontId="41" fillId="0" borderId="99" xfId="0" applyFont="1" applyBorder="1" applyAlignment="1">
      <alignment vertical="top" wrapText="1"/>
    </xf>
    <xf numFmtId="0" fontId="61" fillId="0" borderId="0" xfId="0" applyFont="1" applyAlignment="1">
      <alignment horizontal="left" vertical="center" shrinkToFit="1"/>
    </xf>
    <xf numFmtId="0" fontId="61" fillId="0" borderId="72" xfId="0" applyFont="1" applyBorder="1" applyAlignment="1">
      <alignment horizontal="left" vertical="center" shrinkToFit="1"/>
    </xf>
    <xf numFmtId="0" fontId="58" fillId="38" borderId="37" xfId="0" applyFont="1" applyFill="1" applyBorder="1" applyAlignment="1">
      <alignment horizontal="left" vertical="center" wrapText="1" indent="1" shrinkToFit="1"/>
    </xf>
    <xf numFmtId="0" fontId="58" fillId="38" borderId="71" xfId="0" applyFont="1" applyFill="1" applyBorder="1" applyAlignment="1">
      <alignment horizontal="left" vertical="center" wrapText="1" indent="1" shrinkToFit="1"/>
    </xf>
    <xf numFmtId="0" fontId="58" fillId="38" borderId="42" xfId="0" applyFont="1" applyFill="1" applyBorder="1" applyAlignment="1">
      <alignment horizontal="left" vertical="center" wrapText="1" indent="1" shrinkToFit="1"/>
    </xf>
    <xf numFmtId="0" fontId="58" fillId="38" borderId="0" xfId="0" applyFont="1" applyFill="1" applyAlignment="1">
      <alignment horizontal="left" vertical="center" wrapText="1" indent="1" shrinkToFit="1"/>
    </xf>
    <xf numFmtId="0" fontId="58" fillId="38" borderId="72" xfId="0" applyFont="1" applyFill="1" applyBorder="1" applyAlignment="1">
      <alignment horizontal="left" vertical="center" wrapText="1" indent="1" shrinkToFit="1"/>
    </xf>
    <xf numFmtId="0" fontId="58" fillId="38" borderId="43" xfId="0" applyFont="1" applyFill="1" applyBorder="1" applyAlignment="1">
      <alignment horizontal="left" vertical="center" wrapText="1" indent="1" shrinkToFit="1"/>
    </xf>
    <xf numFmtId="0" fontId="58" fillId="38" borderId="20" xfId="0" applyFont="1" applyFill="1" applyBorder="1" applyAlignment="1">
      <alignment horizontal="left" vertical="center" wrapText="1" indent="1" shrinkToFit="1"/>
    </xf>
    <xf numFmtId="0" fontId="58" fillId="38" borderId="99" xfId="0" applyFont="1" applyFill="1" applyBorder="1" applyAlignment="1">
      <alignment horizontal="left" vertical="center" wrapText="1" indent="1" shrinkToFit="1"/>
    </xf>
    <xf numFmtId="0" fontId="61" fillId="38" borderId="72" xfId="0" applyFont="1" applyFill="1" applyBorder="1" applyAlignment="1">
      <alignment horizontal="left" vertical="center" indent="1" shrinkToFit="1"/>
    </xf>
    <xf numFmtId="0" fontId="5" fillId="0" borderId="25" xfId="0" applyFont="1" applyBorder="1" applyAlignment="1">
      <alignment horizontal="center" vertical="center" wrapText="1"/>
    </xf>
    <xf numFmtId="0" fontId="5" fillId="0" borderId="73" xfId="0" applyFont="1" applyBorder="1" applyAlignment="1">
      <alignment horizontal="center" vertical="center" wrapText="1"/>
    </xf>
    <xf numFmtId="31" fontId="6" fillId="38" borderId="50" xfId="0" applyNumberFormat="1" applyFont="1" applyFill="1" applyBorder="1" applyAlignment="1">
      <alignment horizontal="right" vertical="center" wrapText="1"/>
    </xf>
    <xf numFmtId="31" fontId="6" fillId="38" borderId="37" xfId="0" applyNumberFormat="1" applyFont="1" applyFill="1" applyBorder="1" applyAlignment="1">
      <alignment horizontal="right" vertical="center" wrapText="1"/>
    </xf>
    <xf numFmtId="185" fontId="6" fillId="38" borderId="37" xfId="0" applyNumberFormat="1" applyFont="1" applyFill="1" applyBorder="1" applyAlignment="1">
      <alignment horizontal="center" vertical="center" wrapText="1"/>
    </xf>
    <xf numFmtId="56" fontId="5" fillId="38" borderId="74" xfId="0" applyNumberFormat="1" applyFont="1" applyFill="1" applyBorder="1" applyAlignment="1">
      <alignment horizontal="center" vertical="center" wrapText="1"/>
    </xf>
    <xf numFmtId="0" fontId="5" fillId="38" borderId="74" xfId="0" applyFont="1" applyFill="1" applyBorder="1" applyAlignment="1">
      <alignment horizontal="center" vertical="center" wrapText="1"/>
    </xf>
    <xf numFmtId="0" fontId="5" fillId="38" borderId="18" xfId="0" applyFont="1" applyFill="1" applyBorder="1" applyAlignment="1">
      <alignment horizontal="center" vertical="center" wrapText="1"/>
    </xf>
    <xf numFmtId="185" fontId="5" fillId="38" borderId="74" xfId="0" applyNumberFormat="1"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08" xfId="0" applyFont="1" applyBorder="1" applyAlignment="1">
      <alignment horizontal="left" vertical="center" indent="1" shrinkToFit="1"/>
    </xf>
    <xf numFmtId="0" fontId="7" fillId="0" borderId="108" xfId="0" applyFont="1" applyBorder="1" applyAlignment="1">
      <alignment horizontal="center" vertical="center" shrinkToFit="1"/>
    </xf>
    <xf numFmtId="0" fontId="7" fillId="0" borderId="109" xfId="0" applyFont="1" applyBorder="1" applyAlignment="1">
      <alignment horizontal="center" vertical="center" shrinkToFit="1"/>
    </xf>
    <xf numFmtId="0" fontId="7" fillId="0" borderId="114" xfId="0" applyFont="1" applyBorder="1" applyAlignment="1">
      <alignment horizontal="center" vertical="center" wrapText="1"/>
    </xf>
    <xf numFmtId="0" fontId="7" fillId="0" borderId="19" xfId="0" applyFont="1" applyBorder="1" applyAlignment="1">
      <alignment horizontal="center" vertical="center" wrapText="1"/>
    </xf>
    <xf numFmtId="0" fontId="5" fillId="38" borderId="29" xfId="0" applyFont="1" applyFill="1" applyBorder="1" applyAlignment="1">
      <alignment horizontal="center" vertical="center" wrapText="1"/>
    </xf>
    <xf numFmtId="0" fontId="5" fillId="38" borderId="66" xfId="0" applyFont="1" applyFill="1" applyBorder="1" applyAlignment="1">
      <alignment horizontal="center" vertical="center" wrapText="1"/>
    </xf>
    <xf numFmtId="0" fontId="41" fillId="38" borderId="110" xfId="0" applyFont="1" applyFill="1" applyBorder="1" applyAlignment="1">
      <alignment horizontal="left" vertical="center" indent="1" shrinkToFit="1"/>
    </xf>
    <xf numFmtId="0" fontId="41" fillId="38" borderId="111" xfId="0" applyFont="1" applyFill="1" applyBorder="1" applyAlignment="1">
      <alignment horizontal="left" vertical="center" indent="1" shrinkToFit="1"/>
    </xf>
    <xf numFmtId="0" fontId="41" fillId="38" borderId="112" xfId="0" applyFont="1" applyFill="1" applyBorder="1" applyAlignment="1">
      <alignment horizontal="left" vertical="center" indent="1" shrinkToFit="1"/>
    </xf>
    <xf numFmtId="0" fontId="0" fillId="0" borderId="17" xfId="0" applyBorder="1" applyAlignment="1">
      <alignment horizontal="center" vertical="center" shrinkToFit="1"/>
    </xf>
    <xf numFmtId="0" fontId="38" fillId="38" borderId="84" xfId="0" applyFont="1" applyFill="1" applyBorder="1" applyAlignment="1">
      <alignment horizontal="center" vertical="center" shrinkToFit="1"/>
    </xf>
    <xf numFmtId="0" fontId="38" fillId="38" borderId="58" xfId="0" applyFont="1" applyFill="1" applyBorder="1" applyAlignment="1">
      <alignment horizontal="center" vertical="center" shrinkToFit="1"/>
    </xf>
    <xf numFmtId="0" fontId="38" fillId="38" borderId="62" xfId="0" applyFont="1" applyFill="1" applyBorder="1" applyAlignment="1">
      <alignment horizontal="center" vertical="center" shrinkToFit="1"/>
    </xf>
    <xf numFmtId="0" fontId="38" fillId="38" borderId="118" xfId="0" applyFont="1" applyFill="1" applyBorder="1" applyAlignment="1">
      <alignment horizontal="center" vertical="center" shrinkToFit="1"/>
    </xf>
    <xf numFmtId="0" fontId="38" fillId="38" borderId="39" xfId="0" applyFont="1" applyFill="1" applyBorder="1" applyAlignment="1">
      <alignment horizontal="center" vertical="center" shrinkToFit="1"/>
    </xf>
    <xf numFmtId="0" fontId="38" fillId="38" borderId="56" xfId="0" applyFont="1" applyFill="1" applyBorder="1" applyAlignment="1">
      <alignment horizontal="center" vertical="center" shrinkToFit="1"/>
    </xf>
    <xf numFmtId="0" fontId="36" fillId="25" borderId="0" xfId="0" applyFont="1" applyFill="1">
      <alignment vertical="center"/>
    </xf>
    <xf numFmtId="0" fontId="27" fillId="0" borderId="84" xfId="0" applyFont="1" applyBorder="1" applyAlignment="1">
      <alignment horizontal="left" vertical="center"/>
    </xf>
    <xf numFmtId="0" fontId="27" fillId="0" borderId="58" xfId="0" applyFont="1" applyBorder="1" applyAlignment="1">
      <alignment horizontal="left" vertical="center"/>
    </xf>
    <xf numFmtId="0" fontId="29" fillId="0" borderId="42"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28" xfId="0" applyFont="1" applyBorder="1" applyAlignment="1">
      <alignment horizontal="center" vertical="center" shrinkToFit="1"/>
    </xf>
    <xf numFmtId="0" fontId="29" fillId="25" borderId="85" xfId="0" applyFont="1" applyFill="1" applyBorder="1">
      <alignment vertical="center"/>
    </xf>
    <xf numFmtId="0" fontId="29" fillId="25" borderId="0" xfId="0" applyFont="1" applyFill="1">
      <alignment vertical="center"/>
    </xf>
    <xf numFmtId="177" fontId="29" fillId="0" borderId="0" xfId="0" applyNumberFormat="1" applyFont="1" applyAlignment="1">
      <alignment horizontal="center" vertical="center"/>
    </xf>
    <xf numFmtId="0" fontId="29" fillId="0" borderId="85" xfId="0" applyFont="1" applyBorder="1" applyAlignment="1">
      <alignment vertical="center" shrinkToFit="1"/>
    </xf>
    <xf numFmtId="0" fontId="29" fillId="0" borderId="28" xfId="0" applyFont="1" applyBorder="1" applyAlignment="1">
      <alignment vertical="center" shrinkToFit="1"/>
    </xf>
    <xf numFmtId="20" fontId="29" fillId="0" borderId="85" xfId="0" applyNumberFormat="1" applyFont="1" applyBorder="1" applyAlignment="1">
      <alignment vertical="center" shrinkToFit="1"/>
    </xf>
    <xf numFmtId="0" fontId="30" fillId="0" borderId="11" xfId="0" applyFont="1" applyBorder="1" applyAlignment="1">
      <alignment horizontal="center" vertical="center" shrinkToFit="1"/>
    </xf>
    <xf numFmtId="0" fontId="30" fillId="0" borderId="86" xfId="0" applyFont="1" applyBorder="1" applyAlignment="1">
      <alignment horizontal="center" vertical="center" shrinkToFit="1"/>
    </xf>
    <xf numFmtId="0" fontId="0" fillId="0" borderId="25" xfId="0" applyBorder="1" applyAlignment="1">
      <alignment horizontal="center" vertical="center"/>
    </xf>
    <xf numFmtId="0" fontId="0" fillId="0" borderId="38" xfId="0" applyBorder="1" applyAlignment="1">
      <alignment horizontal="center" vertical="center"/>
    </xf>
    <xf numFmtId="0" fontId="0" fillId="0" borderId="63" xfId="0" applyBorder="1" applyAlignment="1">
      <alignment horizontal="center" vertical="center"/>
    </xf>
    <xf numFmtId="0" fontId="36" fillId="38" borderId="44" xfId="0" applyFont="1" applyFill="1" applyBorder="1" applyAlignment="1">
      <alignment horizontal="center" vertical="center"/>
    </xf>
    <xf numFmtId="0" fontId="36" fillId="38" borderId="39" xfId="0" applyFont="1" applyFill="1" applyBorder="1" applyAlignment="1">
      <alignment horizontal="center" vertical="center"/>
    </xf>
    <xf numFmtId="0" fontId="29" fillId="0" borderId="0" xfId="0" applyFont="1" applyAlignment="1">
      <alignment horizontal="center" vertical="center" shrinkToFit="1"/>
    </xf>
    <xf numFmtId="0" fontId="0" fillId="0" borderId="123" xfId="0" applyBorder="1" applyAlignment="1">
      <alignment horizontal="center" vertical="center"/>
    </xf>
    <xf numFmtId="0" fontId="0" fillId="0" borderId="21" xfId="0"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11" xfId="0" applyBorder="1">
      <alignment vertical="center"/>
    </xf>
    <xf numFmtId="0" fontId="0" fillId="0" borderId="17" xfId="0" applyBorder="1">
      <alignment vertical="center"/>
    </xf>
    <xf numFmtId="0" fontId="0" fillId="0" borderId="124" xfId="0" applyBorder="1" applyAlignment="1">
      <alignment vertical="center" shrinkToFit="1"/>
    </xf>
    <xf numFmtId="0" fontId="0" fillId="0" borderId="88" xfId="0" applyBorder="1" applyAlignment="1">
      <alignment vertical="center" shrinkToFit="1"/>
    </xf>
    <xf numFmtId="0" fontId="0" fillId="0" borderId="46" xfId="0" applyBorder="1" applyAlignment="1">
      <alignment vertical="center" shrinkToFit="1"/>
    </xf>
    <xf numFmtId="0" fontId="0" fillId="0" borderId="115" xfId="0" applyBorder="1" applyAlignment="1">
      <alignment vertical="center" shrinkToFit="1"/>
    </xf>
    <xf numFmtId="0" fontId="0" fillId="0" borderId="17" xfId="0" applyBorder="1" applyAlignment="1">
      <alignment vertical="center" shrinkToFit="1"/>
    </xf>
    <xf numFmtId="0" fontId="0" fillId="0" borderId="86" xfId="0" applyBorder="1" applyAlignment="1">
      <alignment vertical="center" shrinkToFit="1"/>
    </xf>
    <xf numFmtId="0" fontId="29" fillId="0" borderId="11" xfId="0" applyFont="1" applyBorder="1" applyAlignment="1">
      <alignment vertical="center" shrinkToFit="1"/>
    </xf>
    <xf numFmtId="0" fontId="29" fillId="0" borderId="116" xfId="0" applyFont="1" applyBorder="1" applyAlignment="1">
      <alignment vertical="center" shrinkToFit="1"/>
    </xf>
    <xf numFmtId="0" fontId="29" fillId="0" borderId="91" xfId="0" applyFont="1" applyBorder="1" applyAlignment="1">
      <alignment horizontal="left" vertical="center" wrapText="1"/>
    </xf>
    <xf numFmtId="0" fontId="29" fillId="0" borderId="119" xfId="0" applyFont="1" applyBorder="1" applyAlignment="1">
      <alignment horizontal="left" vertical="center" wrapText="1"/>
    </xf>
    <xf numFmtId="0" fontId="29" fillId="0" borderId="14" xfId="0" applyFont="1" applyBorder="1" applyAlignment="1">
      <alignment horizontal="left" vertical="center" wrapText="1"/>
    </xf>
    <xf numFmtId="0" fontId="36" fillId="25" borderId="42" xfId="0" applyFont="1" applyFill="1" applyBorder="1" applyAlignment="1">
      <alignment horizontal="left" vertical="center"/>
    </xf>
    <xf numFmtId="0" fontId="36" fillId="25" borderId="28" xfId="0" applyFont="1" applyFill="1" applyBorder="1" applyAlignment="1">
      <alignment horizontal="left" vertical="center"/>
    </xf>
    <xf numFmtId="0" fontId="29" fillId="25" borderId="42" xfId="0" applyFont="1" applyFill="1" applyBorder="1" applyAlignment="1">
      <alignment horizontal="center" vertical="center"/>
    </xf>
    <xf numFmtId="0" fontId="29" fillId="25" borderId="0" xfId="0" applyFont="1" applyFill="1" applyAlignment="1">
      <alignment horizontal="center" vertical="center"/>
    </xf>
    <xf numFmtId="0" fontId="29" fillId="25" borderId="28" xfId="0" applyFont="1" applyFill="1" applyBorder="1" applyAlignment="1">
      <alignment horizontal="center" vertical="center"/>
    </xf>
    <xf numFmtId="0" fontId="36" fillId="25" borderId="0" xfId="0" applyFont="1" applyFill="1" applyBorder="1" applyAlignment="1">
      <alignment horizontal="left" vertical="center"/>
    </xf>
    <xf numFmtId="0" fontId="36" fillId="25" borderId="115" xfId="0" applyFont="1" applyFill="1" applyBorder="1" applyAlignment="1">
      <alignment horizontal="left" vertical="center"/>
    </xf>
    <xf numFmtId="0" fontId="36" fillId="25" borderId="17" xfId="0" applyFont="1" applyFill="1" applyBorder="1" applyAlignment="1">
      <alignment horizontal="left" vertical="center"/>
    </xf>
    <xf numFmtId="20" fontId="36" fillId="25" borderId="85" xfId="0" applyNumberFormat="1" applyFont="1" applyFill="1" applyBorder="1">
      <alignment vertical="center"/>
    </xf>
    <xf numFmtId="0" fontId="36" fillId="25" borderId="28" xfId="0" applyFont="1" applyFill="1" applyBorder="1">
      <alignment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46" xfId="0" applyFont="1" applyBorder="1" applyAlignment="1">
      <alignment horizontal="center" vertical="center"/>
    </xf>
    <xf numFmtId="0" fontId="28" fillId="0" borderId="87" xfId="0" applyFont="1" applyBorder="1" applyAlignment="1">
      <alignment horizontal="center" vertical="center"/>
    </xf>
    <xf numFmtId="0" fontId="0" fillId="0" borderId="88" xfId="0" applyBorder="1" applyAlignment="1">
      <alignment horizontal="center" vertical="center"/>
    </xf>
    <xf numFmtId="0" fontId="0" fillId="0" borderId="46" xfId="0" applyBorder="1" applyAlignment="1">
      <alignment horizontal="center" vertical="center"/>
    </xf>
    <xf numFmtId="0" fontId="29" fillId="0" borderId="51" xfId="0" applyFont="1" applyBorder="1" applyAlignment="1">
      <alignment horizontal="center" vertical="center" shrinkToFit="1"/>
    </xf>
    <xf numFmtId="0" fontId="29" fillId="25" borderId="115" xfId="0" applyFont="1" applyFill="1" applyBorder="1" applyAlignment="1">
      <alignment horizontal="center" vertical="center"/>
    </xf>
    <xf numFmtId="0" fontId="29" fillId="25" borderId="17" xfId="0" applyFont="1" applyFill="1" applyBorder="1" applyAlignment="1">
      <alignment horizontal="center" vertical="center"/>
    </xf>
    <xf numFmtId="0" fontId="29" fillId="25" borderId="116" xfId="0" applyFont="1" applyFill="1" applyBorder="1" applyAlignment="1">
      <alignment horizontal="center" vertical="center"/>
    </xf>
    <xf numFmtId="0" fontId="29" fillId="0" borderId="117" xfId="0" applyFont="1" applyBorder="1" applyAlignment="1">
      <alignment vertical="center" shrinkToFit="1"/>
    </xf>
    <xf numFmtId="0" fontId="29" fillId="0" borderId="29" xfId="0" applyFont="1" applyBorder="1" applyAlignment="1">
      <alignment vertical="center" shrinkToFit="1"/>
    </xf>
    <xf numFmtId="0" fontId="29" fillId="0" borderId="50"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29" xfId="0" applyFont="1" applyBorder="1" applyAlignment="1">
      <alignment horizontal="center" vertical="center" shrinkToFit="1"/>
    </xf>
    <xf numFmtId="0" fontId="29" fillId="25" borderId="11" xfId="0" applyFont="1" applyFill="1" applyBorder="1">
      <alignment vertical="center"/>
    </xf>
    <xf numFmtId="0" fontId="29" fillId="25" borderId="116" xfId="0" applyFont="1" applyFill="1" applyBorder="1">
      <alignment vertical="center"/>
    </xf>
    <xf numFmtId="176" fontId="31" fillId="0" borderId="119" xfId="0" applyNumberFormat="1" applyFont="1" applyBorder="1" applyAlignment="1">
      <alignment horizontal="center" vertical="center"/>
    </xf>
    <xf numFmtId="176" fontId="0" fillId="0" borderId="119" xfId="0" applyNumberFormat="1" applyBorder="1" applyAlignment="1">
      <alignment horizontal="center" vertical="center"/>
    </xf>
    <xf numFmtId="176" fontId="0" fillId="0" borderId="14" xfId="0" applyNumberFormat="1" applyBorder="1" applyAlignment="1">
      <alignment horizontal="center" vertical="center"/>
    </xf>
    <xf numFmtId="20" fontId="0" fillId="0" borderId="91" xfId="0" applyNumberFormat="1" applyBorder="1" applyAlignment="1">
      <alignment horizontal="center" vertical="center"/>
    </xf>
    <xf numFmtId="20" fontId="0" fillId="0" borderId="119" xfId="0" applyNumberFormat="1" applyBorder="1" applyAlignment="1">
      <alignment horizontal="center" vertical="center"/>
    </xf>
    <xf numFmtId="20" fontId="0" fillId="0" borderId="14" xfId="0" applyNumberFormat="1" applyBorder="1" applyAlignment="1">
      <alignment horizontal="center" vertical="center"/>
    </xf>
    <xf numFmtId="0" fontId="29" fillId="25" borderId="115" xfId="0" applyFont="1" applyFill="1" applyBorder="1">
      <alignment vertical="center"/>
    </xf>
    <xf numFmtId="0" fontId="29" fillId="25" borderId="17" xfId="0" applyFont="1" applyFill="1" applyBorder="1">
      <alignment vertical="center"/>
    </xf>
    <xf numFmtId="0" fontId="29" fillId="25" borderId="86" xfId="0" applyFont="1" applyFill="1" applyBorder="1">
      <alignment vertical="center"/>
    </xf>
    <xf numFmtId="0" fontId="31" fillId="0" borderId="91" xfId="0" applyFont="1" applyBorder="1" applyAlignment="1">
      <alignment horizontal="center" vertical="center"/>
    </xf>
    <xf numFmtId="0" fontId="0" fillId="0" borderId="119" xfId="0" applyBorder="1" applyAlignment="1">
      <alignment horizontal="center" vertical="center"/>
    </xf>
    <xf numFmtId="20" fontId="36" fillId="25" borderId="11" xfId="0" applyNumberFormat="1" applyFont="1" applyFill="1" applyBorder="1">
      <alignment vertical="center"/>
    </xf>
    <xf numFmtId="0" fontId="36" fillId="25" borderId="116" xfId="0" applyFont="1" applyFill="1" applyBorder="1">
      <alignment vertical="center"/>
    </xf>
    <xf numFmtId="0" fontId="36" fillId="25" borderId="0" xfId="0" applyFont="1" applyFill="1" applyAlignment="1">
      <alignment horizontal="center" vertical="center"/>
    </xf>
    <xf numFmtId="0" fontId="36" fillId="25" borderId="51" xfId="0" applyFont="1" applyFill="1" applyBorder="1" applyAlignment="1">
      <alignment horizontal="center" vertical="center"/>
    </xf>
    <xf numFmtId="0" fontId="0" fillId="0" borderId="87" xfId="0" applyBorder="1" applyAlignment="1">
      <alignment horizontal="center" vertical="center"/>
    </xf>
    <xf numFmtId="0" fontId="0" fillId="0" borderId="11" xfId="0" applyBorder="1" applyAlignment="1">
      <alignment horizontal="center" vertical="center"/>
    </xf>
    <xf numFmtId="0" fontId="0" fillId="0" borderId="86" xfId="0" applyBorder="1" applyAlignment="1">
      <alignment horizontal="center" vertical="center"/>
    </xf>
    <xf numFmtId="0" fontId="27" fillId="0" borderId="120" xfId="0" applyFont="1" applyBorder="1" applyAlignment="1">
      <alignment horizontal="center" vertical="center" wrapText="1"/>
    </xf>
    <xf numFmtId="0" fontId="27" fillId="0" borderId="121" xfId="0" applyFont="1" applyBorder="1" applyAlignment="1">
      <alignment horizontal="center" vertical="center"/>
    </xf>
    <xf numFmtId="0" fontId="29" fillId="0" borderId="87"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118" xfId="0" applyFont="1" applyBorder="1" applyAlignment="1">
      <alignment horizontal="left" vertical="center"/>
    </xf>
    <xf numFmtId="0" fontId="29" fillId="0" borderId="39" xfId="0" applyFont="1" applyBorder="1" applyAlignment="1">
      <alignment horizontal="left" vertical="center"/>
    </xf>
    <xf numFmtId="0" fontId="36" fillId="0" borderId="87" xfId="0" applyFont="1" applyBorder="1" applyAlignment="1">
      <alignment horizontal="center" vertical="center"/>
    </xf>
    <xf numFmtId="0" fontId="35" fillId="38" borderId="40" xfId="0" applyFont="1" applyFill="1" applyBorder="1" applyAlignment="1">
      <alignment horizontal="left" vertical="center" indent="1" shrinkToFit="1"/>
    </xf>
    <xf numFmtId="0" fontId="35" fillId="38" borderId="122" xfId="0" applyFont="1" applyFill="1" applyBorder="1" applyAlignment="1">
      <alignment horizontal="left" vertical="center" indent="1" shrinkToFit="1"/>
    </xf>
    <xf numFmtId="0" fontId="35" fillId="38" borderId="48" xfId="0" applyFont="1" applyFill="1" applyBorder="1" applyAlignment="1">
      <alignment horizontal="left" vertical="center" indent="1" shrinkToFit="1"/>
    </xf>
    <xf numFmtId="0" fontId="35" fillId="38" borderId="30" xfId="0" applyFont="1" applyFill="1" applyBorder="1" applyAlignment="1">
      <alignment horizontal="left" vertical="center" indent="1" shrinkToFit="1"/>
    </xf>
    <xf numFmtId="0" fontId="0" fillId="0" borderId="120" xfId="0" applyBorder="1" applyAlignment="1">
      <alignment horizontal="left" vertical="center"/>
    </xf>
    <xf numFmtId="0" fontId="0" fillId="0" borderId="121" xfId="0" applyBorder="1" applyAlignment="1">
      <alignment horizontal="left" vertical="center"/>
    </xf>
    <xf numFmtId="0" fontId="29" fillId="0" borderId="11" xfId="0" applyFont="1" applyBorder="1" applyAlignment="1">
      <alignment horizontal="center" vertical="center"/>
    </xf>
    <xf numFmtId="0" fontId="29" fillId="0" borderId="86" xfId="0" applyFont="1" applyBorder="1" applyAlignment="1">
      <alignment horizontal="center" vertical="center"/>
    </xf>
    <xf numFmtId="0" fontId="32" fillId="38" borderId="87" xfId="0" applyFont="1" applyFill="1" applyBorder="1" applyAlignment="1">
      <alignment horizontal="left" vertical="center" indent="1" shrinkToFit="1"/>
    </xf>
    <xf numFmtId="0" fontId="32" fillId="38" borderId="88" xfId="0" applyFont="1" applyFill="1" applyBorder="1" applyAlignment="1">
      <alignment horizontal="left" vertical="center" indent="1" shrinkToFit="1"/>
    </xf>
    <xf numFmtId="0" fontId="32" fillId="38" borderId="46" xfId="0" applyFont="1" applyFill="1" applyBorder="1" applyAlignment="1">
      <alignment horizontal="left" vertical="center" indent="1" shrinkToFit="1"/>
    </xf>
    <xf numFmtId="0" fontId="32" fillId="38" borderId="11" xfId="0" applyFont="1" applyFill="1" applyBorder="1" applyAlignment="1">
      <alignment horizontal="left" vertical="center" indent="1" shrinkToFit="1"/>
    </xf>
    <xf numFmtId="0" fontId="32" fillId="38" borderId="17" xfId="0" applyFont="1" applyFill="1" applyBorder="1" applyAlignment="1">
      <alignment horizontal="left" vertical="center" indent="1" shrinkToFit="1"/>
    </xf>
    <xf numFmtId="0" fontId="32" fillId="38" borderId="86" xfId="0" applyFont="1" applyFill="1" applyBorder="1" applyAlignment="1">
      <alignment horizontal="left" vertical="center" indent="1" shrinkToFit="1"/>
    </xf>
    <xf numFmtId="0" fontId="27" fillId="0" borderId="92" xfId="0" applyFont="1" applyBorder="1" applyAlignment="1">
      <alignment horizontal="center" vertical="center"/>
    </xf>
    <xf numFmtId="0" fontId="27" fillId="0" borderId="35" xfId="0" applyFont="1" applyBorder="1" applyAlignment="1">
      <alignment horizontal="center" vertical="center"/>
    </xf>
    <xf numFmtId="0" fontId="35" fillId="38" borderId="118" xfId="0" applyFont="1" applyFill="1" applyBorder="1" applyAlignment="1">
      <alignment horizontal="left" vertical="center" indent="1" shrinkToFit="1"/>
    </xf>
    <xf numFmtId="0" fontId="35" fillId="38" borderId="39" xfId="0" applyFont="1" applyFill="1" applyBorder="1" applyAlignment="1">
      <alignment horizontal="left" vertical="center" indent="1" shrinkToFit="1"/>
    </xf>
    <xf numFmtId="0" fontId="35" fillId="38" borderId="56" xfId="0" applyFont="1" applyFill="1" applyBorder="1" applyAlignment="1">
      <alignment horizontal="left" vertical="center" indent="1" shrinkToFit="1"/>
    </xf>
    <xf numFmtId="0" fontId="31" fillId="38" borderId="87" xfId="0" applyFont="1" applyFill="1" applyBorder="1" applyAlignment="1">
      <alignment horizontal="left" vertical="center" indent="1" shrinkToFit="1"/>
    </xf>
    <xf numFmtId="0" fontId="31" fillId="38" borderId="88" xfId="0" applyFont="1" applyFill="1" applyBorder="1" applyAlignment="1">
      <alignment horizontal="left" vertical="center" indent="1" shrinkToFit="1"/>
    </xf>
    <xf numFmtId="0" fontId="31" fillId="38" borderId="46" xfId="0" applyFont="1" applyFill="1" applyBorder="1" applyAlignment="1">
      <alignment horizontal="left" vertical="center" indent="1" shrinkToFit="1"/>
    </xf>
    <xf numFmtId="0" fontId="31" fillId="38" borderId="11" xfId="0" applyFont="1" applyFill="1" applyBorder="1" applyAlignment="1">
      <alignment horizontal="left" vertical="center" indent="1" shrinkToFit="1"/>
    </xf>
    <xf numFmtId="0" fontId="31" fillId="38" borderId="17" xfId="0" applyFont="1" applyFill="1" applyBorder="1" applyAlignment="1">
      <alignment horizontal="left" vertical="center" indent="1" shrinkToFit="1"/>
    </xf>
    <xf numFmtId="0" fontId="31" fillId="38" borderId="86" xfId="0" applyFont="1" applyFill="1" applyBorder="1" applyAlignment="1">
      <alignment horizontal="left" vertical="center" indent="1" shrinkToFit="1"/>
    </xf>
    <xf numFmtId="0" fontId="29" fillId="0" borderId="84" xfId="0" applyFont="1" applyBorder="1" applyAlignment="1">
      <alignment horizontal="left" vertical="center"/>
    </xf>
    <xf numFmtId="0" fontId="29" fillId="0" borderId="58" xfId="0" applyFont="1" applyBorder="1" applyAlignment="1">
      <alignment horizontal="left" vertical="center"/>
    </xf>
    <xf numFmtId="0" fontId="36" fillId="38" borderId="48" xfId="0" applyFont="1" applyFill="1" applyBorder="1" applyAlignment="1">
      <alignment horizontal="center" vertical="center"/>
    </xf>
    <xf numFmtId="0" fontId="36" fillId="38" borderId="58" xfId="0" applyFont="1" applyFill="1" applyBorder="1" applyAlignment="1">
      <alignment horizontal="center" vertical="center"/>
    </xf>
    <xf numFmtId="20" fontId="29" fillId="0" borderId="117" xfId="0" applyNumberFormat="1" applyFont="1" applyBorder="1" applyAlignment="1">
      <alignment vertical="center" shrinkToFit="1"/>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47" xfId="0" applyFont="1" applyBorder="1" applyAlignment="1">
      <alignment horizontal="center" vertical="center" shrinkToFit="1"/>
    </xf>
    <xf numFmtId="0" fontId="36" fillId="25" borderId="0" xfId="0" applyFont="1" applyFill="1" applyAlignment="1">
      <alignment horizontal="left" vertical="center"/>
    </xf>
    <xf numFmtId="0" fontId="36" fillId="25" borderId="42" xfId="0" applyFont="1" applyFill="1" applyBorder="1" applyAlignment="1">
      <alignment horizontal="left" vertical="center" shrinkToFit="1"/>
    </xf>
    <xf numFmtId="0" fontId="36" fillId="25" borderId="0" xfId="0" applyFont="1" applyFill="1" applyBorder="1" applyAlignment="1">
      <alignment horizontal="left" vertical="center" shrinkToFit="1"/>
    </xf>
    <xf numFmtId="0" fontId="36" fillId="25" borderId="0" xfId="0" applyFont="1" applyFill="1" applyAlignment="1">
      <alignment horizontal="left" vertical="center" shrinkToFit="1"/>
    </xf>
    <xf numFmtId="0" fontId="0" fillId="0" borderId="25" xfId="0" applyBorder="1" applyAlignment="1">
      <alignment horizontal="center" vertical="center" shrinkToFit="1"/>
    </xf>
    <xf numFmtId="0" fontId="0" fillId="0" borderId="126" xfId="0" applyFont="1" applyBorder="1" applyAlignment="1">
      <alignment horizontal="center" vertical="center"/>
    </xf>
    <xf numFmtId="0" fontId="1" fillId="0" borderId="127" xfId="0" applyFont="1" applyBorder="1" applyAlignment="1">
      <alignment horizontal="center" vertical="center"/>
    </xf>
    <xf numFmtId="0" fontId="0" fillId="0" borderId="48"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40" xfId="0" applyFont="1" applyBorder="1" applyAlignment="1">
      <alignment horizontal="center" vertical="center" shrinkToFit="1"/>
    </xf>
    <xf numFmtId="177" fontId="27" fillId="0" borderId="0" xfId="0" applyNumberFormat="1" applyFont="1" applyAlignment="1">
      <alignment horizontal="right" vertical="center"/>
    </xf>
    <xf numFmtId="0" fontId="32" fillId="38" borderId="20" xfId="0" applyFont="1" applyFill="1" applyBorder="1" applyAlignment="1">
      <alignment horizontal="left" vertical="center" shrinkToFit="1"/>
    </xf>
    <xf numFmtId="0" fontId="0" fillId="38" borderId="20" xfId="0" applyFill="1" applyBorder="1" applyAlignment="1">
      <alignment horizontal="left" vertical="center" indent="1"/>
    </xf>
    <xf numFmtId="0" fontId="33" fillId="38" borderId="0" xfId="0" applyFont="1" applyFill="1" applyAlignment="1">
      <alignment horizontal="center" vertical="center"/>
    </xf>
    <xf numFmtId="185" fontId="0" fillId="38" borderId="20" xfId="0" applyNumberFormat="1" applyFill="1" applyBorder="1" applyAlignment="1">
      <alignment horizontal="center" vertical="center" shrinkToFit="1"/>
    </xf>
    <xf numFmtId="0" fontId="32" fillId="38" borderId="20" xfId="0" applyFont="1" applyFill="1" applyBorder="1" applyAlignment="1">
      <alignment horizontal="left" vertical="center" indent="1" shrinkToFit="1"/>
    </xf>
    <xf numFmtId="0" fontId="36" fillId="0" borderId="0" xfId="0" applyFont="1" applyAlignment="1">
      <alignment horizontal="right" vertical="center" shrinkToFit="1"/>
    </xf>
    <xf numFmtId="0" fontId="0" fillId="0" borderId="126" xfId="0" applyBorder="1" applyAlignment="1">
      <alignment horizontal="center" vertical="center"/>
    </xf>
    <xf numFmtId="0" fontId="0" fillId="0" borderId="127" xfId="0" applyBorder="1" applyAlignment="1">
      <alignment horizontal="center" vertical="center"/>
    </xf>
    <xf numFmtId="0" fontId="1" fillId="0" borderId="126" xfId="0" applyFont="1" applyBorder="1" applyAlignment="1">
      <alignment horizontal="center" vertical="center"/>
    </xf>
    <xf numFmtId="0" fontId="1" fillId="0" borderId="119" xfId="0" applyFont="1" applyBorder="1" applyAlignment="1">
      <alignment horizontal="center" vertical="center"/>
    </xf>
    <xf numFmtId="0" fontId="0" fillId="0" borderId="126" xfId="0" applyFont="1" applyBorder="1" applyAlignment="1">
      <alignment horizontal="center" vertical="center" shrinkToFit="1"/>
    </xf>
    <xf numFmtId="0" fontId="1" fillId="0" borderId="119" xfId="0" applyFont="1" applyBorder="1" applyAlignment="1">
      <alignment horizontal="center" vertical="center" shrinkToFit="1"/>
    </xf>
    <xf numFmtId="0" fontId="0" fillId="0" borderId="17" xfId="0" applyBorder="1" applyAlignment="1">
      <alignment horizontal="center" vertical="center"/>
    </xf>
    <xf numFmtId="0" fontId="0" fillId="0" borderId="25" xfId="0" applyFont="1" applyBorder="1" applyAlignment="1">
      <alignment horizontal="center" vertical="center" shrinkToFit="1"/>
    </xf>
    <xf numFmtId="0" fontId="1" fillId="0" borderId="21" xfId="0" applyFont="1" applyBorder="1" applyAlignment="1">
      <alignment horizontal="center" vertical="center" shrinkToFit="1"/>
    </xf>
    <xf numFmtId="0" fontId="0" fillId="0" borderId="124" xfId="0" applyFont="1" applyBorder="1" applyAlignment="1">
      <alignment horizontal="center" vertical="center" shrinkToFit="1"/>
    </xf>
    <xf numFmtId="0" fontId="1" fillId="0" borderId="125" xfId="0" applyFont="1" applyBorder="1" applyAlignment="1">
      <alignment horizontal="center" vertical="center" shrinkToFit="1"/>
    </xf>
    <xf numFmtId="0" fontId="0" fillId="0" borderId="15"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42"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45" xfId="0" applyBorder="1" applyAlignment="1">
      <alignment horizontal="center" vertical="center" shrinkToFit="1"/>
    </xf>
    <xf numFmtId="0" fontId="27" fillId="0" borderId="0" xfId="0" applyFont="1" applyAlignment="1">
      <alignment horizontal="left" vertical="center" wrapText="1" indent="1"/>
    </xf>
    <xf numFmtId="0" fontId="27" fillId="0" borderId="0" xfId="0" applyFont="1" applyAlignment="1">
      <alignment horizontal="left" vertical="center" indent="1"/>
    </xf>
    <xf numFmtId="0" fontId="0" fillId="0" borderId="15" xfId="0" applyBorder="1" applyAlignment="1">
      <alignment horizontal="center" vertical="center"/>
    </xf>
    <xf numFmtId="0" fontId="35" fillId="0" borderId="15" xfId="0" applyFont="1" applyBorder="1" applyAlignment="1">
      <alignment horizontal="center" vertical="center"/>
    </xf>
    <xf numFmtId="0" fontId="40" fillId="0" borderId="85" xfId="0" applyFont="1" applyBorder="1" applyAlignment="1">
      <alignment horizontal="left" vertical="center"/>
    </xf>
    <xf numFmtId="0" fontId="40" fillId="0" borderId="0" xfId="0" applyFont="1" applyBorder="1" applyAlignment="1">
      <alignment horizontal="left" vertical="center"/>
    </xf>
    <xf numFmtId="0" fontId="33" fillId="0" borderId="0" xfId="0" applyFont="1" applyBorder="1" applyAlignment="1">
      <alignment horizontal="left"/>
    </xf>
    <xf numFmtId="0" fontId="0" fillId="0" borderId="0" xfId="0" applyBorder="1" applyAlignment="1">
      <alignment horizontal="left"/>
    </xf>
    <xf numFmtId="0" fontId="27" fillId="0" borderId="88" xfId="0" applyFont="1" applyBorder="1" applyAlignment="1">
      <alignment horizontal="right" vertical="center"/>
    </xf>
    <xf numFmtId="0" fontId="0" fillId="0" borderId="85" xfId="0" applyBorder="1" applyAlignment="1">
      <alignment horizontal="left" vertical="distributed" wrapText="1" indent="1"/>
    </xf>
    <xf numFmtId="0" fontId="0" fillId="0" borderId="0" xfId="0" applyAlignment="1">
      <alignment horizontal="left" vertical="distributed" wrapText="1" indent="1"/>
    </xf>
    <xf numFmtId="0" fontId="35" fillId="0" borderId="0" xfId="0" applyFont="1" applyAlignment="1">
      <alignment horizontal="center" vertical="center" shrinkToFit="1"/>
    </xf>
    <xf numFmtId="0" fontId="35" fillId="38" borderId="20" xfId="0" applyFont="1" applyFill="1" applyBorder="1" applyAlignment="1">
      <alignment horizontal="left" vertical="center" indent="1" shrinkToFit="1"/>
    </xf>
    <xf numFmtId="0" fontId="35" fillId="38" borderId="20" xfId="0" applyFont="1" applyFill="1" applyBorder="1" applyAlignment="1">
      <alignment horizontal="left" vertical="center" indent="1"/>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0" fillId="0" borderId="42" xfId="0" applyFont="1" applyBorder="1" applyAlignment="1">
      <alignment horizontal="center" vertical="center" wrapText="1" shrinkToFit="1"/>
    </xf>
    <xf numFmtId="0" fontId="1" fillId="0" borderId="28" xfId="0" applyFont="1" applyBorder="1" applyAlignment="1">
      <alignment horizontal="center" vertical="center" wrapText="1" shrinkToFit="1"/>
    </xf>
    <xf numFmtId="0" fontId="0" fillId="0" borderId="25"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0" fillId="0" borderId="44"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38" xfId="0" applyBorder="1" applyAlignment="1">
      <alignment horizontal="center" vertical="center" wrapText="1" shrinkToFit="1"/>
    </xf>
    <xf numFmtId="0" fontId="0" fillId="0" borderId="21" xfId="0"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45" xfId="0" applyFont="1" applyBorder="1" applyAlignment="1">
      <alignment horizontal="center" vertical="center" wrapText="1" shrinkToFit="1"/>
    </xf>
    <xf numFmtId="0" fontId="0" fillId="0" borderId="43"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0" fillId="0" borderId="43" xfId="0" applyBorder="1" applyAlignment="1">
      <alignment horizontal="center" vertical="center" shrinkToFit="1"/>
    </xf>
    <xf numFmtId="0" fontId="0" fillId="0" borderId="19" xfId="0" applyBorder="1" applyAlignment="1">
      <alignment horizontal="center" vertical="center" shrinkToFit="1"/>
    </xf>
    <xf numFmtId="177" fontId="0" fillId="0" borderId="0" xfId="0" applyNumberFormat="1" applyAlignment="1">
      <alignment horizontal="right" vertical="center"/>
    </xf>
    <xf numFmtId="0" fontId="33" fillId="24" borderId="0" xfId="0" applyFont="1" applyFill="1" applyAlignment="1">
      <alignment horizontal="right" vertical="center"/>
    </xf>
    <xf numFmtId="0" fontId="0" fillId="0" borderId="0" xfId="0" applyAlignment="1">
      <alignment horizontal="center" shrinkToFit="1"/>
    </xf>
    <xf numFmtId="0" fontId="0" fillId="0" borderId="89" xfId="0" applyBorder="1" applyAlignment="1">
      <alignment horizontal="center" vertical="center"/>
    </xf>
    <xf numFmtId="0" fontId="0" fillId="0" borderId="128"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1" fillId="0" borderId="54" xfId="0" applyFont="1" applyBorder="1" applyAlignment="1">
      <alignment horizontal="center" vertical="center"/>
    </xf>
    <xf numFmtId="0" fontId="1" fillId="0" borderId="129" xfId="0" applyFont="1" applyBorder="1" applyAlignment="1">
      <alignment horizontal="center" vertical="center"/>
    </xf>
    <xf numFmtId="0" fontId="1" fillId="0" borderId="88" xfId="0" applyFont="1" applyBorder="1" applyAlignment="1">
      <alignment horizontal="center" vertical="center"/>
    </xf>
    <xf numFmtId="0" fontId="1" fillId="0" borderId="17" xfId="0" applyFont="1" applyBorder="1" applyAlignment="1">
      <alignment horizontal="center" vertical="center"/>
    </xf>
    <xf numFmtId="0" fontId="29" fillId="0" borderId="48" xfId="0" applyFont="1" applyBorder="1" applyAlignment="1">
      <alignment horizontal="left" vertical="center" wrapText="1"/>
    </xf>
    <xf numFmtId="0" fontId="29" fillId="0" borderId="40" xfId="0" applyFont="1" applyBorder="1" applyAlignment="1">
      <alignment horizontal="left" vertical="center" wrapText="1"/>
    </xf>
    <xf numFmtId="0" fontId="1" fillId="0" borderId="55" xfId="0" applyFont="1" applyBorder="1" applyAlignment="1">
      <alignment horizontal="center" vertical="center"/>
    </xf>
    <xf numFmtId="0" fontId="1" fillId="0" borderId="130" xfId="0" applyFont="1" applyBorder="1" applyAlignment="1">
      <alignment horizontal="center" vertical="center"/>
    </xf>
    <xf numFmtId="0" fontId="54" fillId="0" borderId="0" xfId="0" applyFont="1" applyAlignment="1">
      <alignment horizontal="center"/>
    </xf>
    <xf numFmtId="0" fontId="98" fillId="0" borderId="0" xfId="0" applyFont="1" applyAlignment="1">
      <alignment horizontal="left" vertical="center"/>
    </xf>
    <xf numFmtId="0" fontId="99" fillId="0" borderId="0" xfId="0" applyFont="1" applyAlignment="1">
      <alignment horizontal="center" vertical="center"/>
    </xf>
    <xf numFmtId="0" fontId="84" fillId="29" borderId="0" xfId="0" applyFont="1" applyFill="1" applyAlignment="1">
      <alignment horizontal="left" vertical="center" indent="1"/>
    </xf>
    <xf numFmtId="0" fontId="84" fillId="0" borderId="50" xfId="0" applyFont="1" applyBorder="1" applyAlignment="1">
      <alignment horizontal="left" vertical="center" wrapText="1"/>
    </xf>
    <xf numFmtId="0" fontId="84" fillId="0" borderId="37" xfId="0" applyFont="1" applyBorder="1" applyAlignment="1">
      <alignment horizontal="left" vertical="center" wrapText="1"/>
    </xf>
    <xf numFmtId="0" fontId="84" fillId="0" borderId="29" xfId="0" applyFont="1" applyBorder="1" applyAlignment="1">
      <alignment horizontal="left" vertical="center" wrapText="1"/>
    </xf>
    <xf numFmtId="0" fontId="84" fillId="0" borderId="42" xfId="0" applyFont="1" applyBorder="1" applyAlignment="1">
      <alignment horizontal="left" vertical="center" wrapText="1"/>
    </xf>
    <xf numFmtId="0" fontId="84" fillId="0" borderId="0" xfId="0" applyFont="1" applyAlignment="1">
      <alignment horizontal="left" vertical="center" wrapText="1"/>
    </xf>
    <xf numFmtId="0" fontId="84" fillId="0" borderId="28" xfId="0" applyFont="1" applyBorder="1" applyAlignment="1">
      <alignment horizontal="left" vertical="center" wrapText="1"/>
    </xf>
    <xf numFmtId="0" fontId="84" fillId="0" borderId="43" xfId="0" applyFont="1" applyBorder="1" applyAlignment="1">
      <alignment horizontal="left" vertical="center"/>
    </xf>
    <xf numFmtId="0" fontId="84" fillId="0" borderId="20" xfId="0" applyFont="1" applyBorder="1" applyAlignment="1">
      <alignment horizontal="left" vertical="center"/>
    </xf>
    <xf numFmtId="0" fontId="84" fillId="0" borderId="19" xfId="0" applyFont="1" applyBorder="1" applyAlignment="1">
      <alignment horizontal="left" vertical="center"/>
    </xf>
    <xf numFmtId="0" fontId="84" fillId="0" borderId="0" xfId="0" applyFont="1" applyAlignment="1">
      <alignment horizontal="center" vertical="center" wrapText="1"/>
    </xf>
    <xf numFmtId="0" fontId="137" fillId="38" borderId="119" xfId="0" applyFont="1" applyFill="1" applyBorder="1" applyAlignment="1">
      <alignment horizontal="left" vertical="center" indent="1" shrinkToFit="1"/>
    </xf>
    <xf numFmtId="0" fontId="137" fillId="38" borderId="14" xfId="0" applyFont="1" applyFill="1" applyBorder="1" applyAlignment="1">
      <alignment horizontal="left" vertical="center" indent="1" shrinkToFit="1"/>
    </xf>
    <xf numFmtId="0" fontId="138" fillId="0" borderId="77" xfId="0" applyFont="1" applyBorder="1" applyAlignment="1">
      <alignment horizontal="center" vertical="center" wrapText="1"/>
    </xf>
    <xf numFmtId="0" fontId="138" fillId="0" borderId="76" xfId="0" applyFont="1" applyBorder="1" applyAlignment="1">
      <alignment horizontal="center" vertical="center" wrapText="1"/>
    </xf>
    <xf numFmtId="0" fontId="84" fillId="0" borderId="15" xfId="0" applyFont="1" applyBorder="1" applyAlignment="1">
      <alignment horizontal="center" vertical="center" wrapText="1"/>
    </xf>
    <xf numFmtId="0" fontId="40" fillId="0" borderId="0" xfId="0" applyFont="1" applyBorder="1" applyAlignment="1">
      <alignment horizontal="center" vertical="center"/>
    </xf>
    <xf numFmtId="0" fontId="40" fillId="0" borderId="51" xfId="0" applyFont="1" applyBorder="1" applyAlignment="1">
      <alignment horizontal="center" vertical="center"/>
    </xf>
    <xf numFmtId="0" fontId="9" fillId="0" borderId="91" xfId="0" applyFont="1" applyBorder="1" applyAlignment="1">
      <alignment horizontal="center" vertical="center" wrapText="1"/>
    </xf>
    <xf numFmtId="0" fontId="9" fillId="0" borderId="119" xfId="0" applyFont="1" applyBorder="1" applyAlignment="1">
      <alignment horizontal="center" vertical="center" wrapText="1"/>
    </xf>
    <xf numFmtId="0" fontId="138" fillId="0" borderId="90" xfId="0" applyFont="1" applyBorder="1" applyAlignment="1">
      <alignment horizontal="left" vertical="center" indent="1" shrinkToFit="1"/>
    </xf>
    <xf numFmtId="0" fontId="138" fillId="0" borderId="119" xfId="0" applyFont="1" applyBorder="1" applyAlignment="1">
      <alignment horizontal="left" vertical="center" indent="1" shrinkToFit="1"/>
    </xf>
    <xf numFmtId="0" fontId="138" fillId="0" borderId="14" xfId="0" applyFont="1" applyBorder="1" applyAlignment="1">
      <alignment horizontal="left" vertical="center" indent="1" shrinkToFit="1"/>
    </xf>
    <xf numFmtId="0" fontId="136" fillId="0" borderId="151" xfId="0" applyFont="1" applyBorder="1" applyAlignment="1">
      <alignment horizontal="center" vertical="center"/>
    </xf>
    <xf numFmtId="0" fontId="136" fillId="0" borderId="152" xfId="0" applyFont="1" applyBorder="1" applyAlignment="1">
      <alignment horizontal="center" vertical="center"/>
    </xf>
    <xf numFmtId="0" fontId="136" fillId="0" borderId="153" xfId="0" applyFont="1" applyBorder="1" applyAlignment="1">
      <alignment horizontal="center" vertical="center"/>
    </xf>
    <xf numFmtId="0" fontId="9" fillId="29" borderId="48" xfId="0" applyFont="1" applyFill="1" applyBorder="1" applyAlignment="1">
      <alignment horizontal="center" vertical="center" wrapText="1"/>
    </xf>
    <xf numFmtId="0" fontId="9" fillId="29" borderId="154" xfId="0" applyFont="1" applyFill="1" applyBorder="1" applyAlignment="1">
      <alignment horizontal="center" vertical="center" wrapText="1"/>
    </xf>
    <xf numFmtId="0" fontId="135" fillId="0" borderId="58" xfId="0" applyFont="1" applyBorder="1" applyAlignment="1">
      <alignment horizontal="center" vertical="center" shrinkToFit="1"/>
    </xf>
    <xf numFmtId="0" fontId="135" fillId="0" borderId="40" xfId="0" applyFont="1" applyBorder="1" applyAlignment="1">
      <alignment horizontal="center" vertical="center" shrinkToFit="1"/>
    </xf>
    <xf numFmtId="0" fontId="135" fillId="0" borderId="62" xfId="0" applyFont="1" applyBorder="1" applyAlignment="1">
      <alignment horizontal="center" vertical="center" shrinkToFit="1"/>
    </xf>
    <xf numFmtId="0" fontId="84" fillId="32" borderId="85" xfId="0" applyFont="1" applyFill="1" applyBorder="1" applyAlignment="1">
      <alignment horizontal="center" vertical="center" wrapText="1"/>
    </xf>
    <xf numFmtId="0" fontId="84" fillId="32" borderId="0" xfId="0" applyFont="1" applyFill="1" applyBorder="1" applyAlignment="1">
      <alignment horizontal="center" vertical="center" wrapText="1"/>
    </xf>
    <xf numFmtId="0" fontId="84" fillId="32" borderId="169" xfId="0" applyFont="1" applyFill="1" applyBorder="1" applyAlignment="1">
      <alignment horizontal="center" vertical="center" wrapText="1"/>
    </xf>
    <xf numFmtId="0" fontId="84" fillId="32" borderId="11" xfId="0" applyFont="1" applyFill="1" applyBorder="1" applyAlignment="1">
      <alignment horizontal="center" vertical="center" wrapText="1"/>
    </xf>
    <xf numFmtId="0" fontId="84" fillId="32" borderId="17" xfId="0" applyFont="1" applyFill="1" applyBorder="1" applyAlignment="1">
      <alignment horizontal="center" vertical="center" wrapText="1"/>
    </xf>
    <xf numFmtId="0" fontId="84" fillId="32" borderId="171" xfId="0" applyFont="1" applyFill="1" applyBorder="1" applyAlignment="1">
      <alignment horizontal="center" vertical="center" wrapText="1"/>
    </xf>
    <xf numFmtId="0" fontId="95" fillId="32" borderId="137" xfId="0" applyFont="1" applyFill="1" applyBorder="1" applyAlignment="1">
      <alignment horizontal="center" vertical="center" wrapText="1" shrinkToFit="1"/>
    </xf>
    <xf numFmtId="0" fontId="95" fillId="32" borderId="37" xfId="0" applyFont="1" applyFill="1" applyBorder="1" applyAlignment="1">
      <alignment horizontal="center" vertical="center" wrapText="1" shrinkToFit="1"/>
    </xf>
    <xf numFmtId="0" fontId="95" fillId="32" borderId="145" xfId="0" applyFont="1" applyFill="1" applyBorder="1" applyAlignment="1">
      <alignment horizontal="center" vertical="center" wrapText="1" shrinkToFit="1"/>
    </xf>
    <xf numFmtId="0" fontId="95" fillId="32" borderId="20" xfId="0" applyFont="1" applyFill="1" applyBorder="1" applyAlignment="1">
      <alignment horizontal="center" vertical="center" wrapText="1" shrinkToFit="1"/>
    </xf>
    <xf numFmtId="0" fontId="84" fillId="32" borderId="111" xfId="0" applyFont="1" applyFill="1" applyBorder="1" applyAlignment="1">
      <alignment horizontal="center" vertical="center" wrapText="1" shrinkToFit="1"/>
    </xf>
    <xf numFmtId="0" fontId="84" fillId="32" borderId="142" xfId="0" applyFont="1" applyFill="1" applyBorder="1" applyAlignment="1">
      <alignment horizontal="center" vertical="center" wrapText="1" shrinkToFit="1"/>
    </xf>
    <xf numFmtId="0" fontId="84" fillId="32" borderId="77" xfId="0" applyFont="1" applyFill="1" applyBorder="1" applyAlignment="1">
      <alignment horizontal="center" vertical="center" wrapText="1" shrinkToFit="1"/>
    </xf>
    <xf numFmtId="0" fontId="84" fillId="32" borderId="139" xfId="0" applyFont="1" applyFill="1" applyBorder="1" applyAlignment="1">
      <alignment horizontal="center" vertical="center" wrapText="1" shrinkToFit="1"/>
    </xf>
    <xf numFmtId="0" fontId="95" fillId="32" borderId="137" xfId="0" applyFont="1" applyFill="1" applyBorder="1" applyAlignment="1">
      <alignment horizontal="center" vertical="center" shrinkToFit="1"/>
    </xf>
    <xf numFmtId="0" fontId="95" fillId="32" borderId="0" xfId="0" applyFont="1" applyFill="1" applyBorder="1" applyAlignment="1">
      <alignment horizontal="center" vertical="center" shrinkToFit="1"/>
    </xf>
    <xf numFmtId="0" fontId="95" fillId="32" borderId="138" xfId="0" applyFont="1" applyFill="1" applyBorder="1" applyAlignment="1">
      <alignment horizontal="center" vertical="center" shrinkToFit="1"/>
    </xf>
    <xf numFmtId="0" fontId="95" fillId="32" borderId="17" xfId="0" applyFont="1" applyFill="1" applyBorder="1" applyAlignment="1">
      <alignment horizontal="center" vertical="center" shrinkToFit="1"/>
    </xf>
    <xf numFmtId="0" fontId="84" fillId="32" borderId="52" xfId="0" applyFont="1" applyFill="1" applyBorder="1" applyAlignment="1">
      <alignment horizontal="center" vertical="center" shrinkToFit="1"/>
    </xf>
    <xf numFmtId="0" fontId="84" fillId="32" borderId="67" xfId="0" applyFont="1" applyFill="1" applyBorder="1" applyAlignment="1">
      <alignment horizontal="center" vertical="center" shrinkToFit="1"/>
    </xf>
    <xf numFmtId="0" fontId="84" fillId="32" borderId="134" xfId="0" applyFont="1" applyFill="1" applyBorder="1" applyAlignment="1">
      <alignment horizontal="center" vertical="center" shrinkToFit="1"/>
    </xf>
    <xf numFmtId="0" fontId="84" fillId="32" borderId="170" xfId="0" applyFont="1" applyFill="1" applyBorder="1" applyAlignment="1">
      <alignment horizontal="center" vertical="center" shrinkToFit="1"/>
    </xf>
    <xf numFmtId="0" fontId="94" fillId="0" borderId="174" xfId="0" applyFont="1" applyBorder="1" applyAlignment="1">
      <alignment horizontal="center" vertical="center" shrinkToFit="1"/>
    </xf>
    <xf numFmtId="0" fontId="94" fillId="0" borderId="175" xfId="0" applyFont="1" applyBorder="1" applyAlignment="1">
      <alignment horizontal="center" vertical="center" shrinkToFit="1"/>
    </xf>
    <xf numFmtId="0" fontId="84" fillId="0" borderId="151" xfId="0" applyFont="1" applyBorder="1" applyAlignment="1">
      <alignment horizontal="center" vertical="center" shrinkToFit="1"/>
    </xf>
    <xf numFmtId="0" fontId="84" fillId="0" borderId="152" xfId="0" applyFont="1" applyBorder="1" applyAlignment="1">
      <alignment horizontal="center" vertical="center" shrinkToFit="1"/>
    </xf>
    <xf numFmtId="0" fontId="84" fillId="0" borderId="175" xfId="0" applyFont="1" applyBorder="1" applyAlignment="1">
      <alignment horizontal="center" vertical="center" shrinkToFit="1"/>
    </xf>
    <xf numFmtId="0" fontId="86" fillId="0" borderId="151" xfId="0" applyFont="1" applyBorder="1" applyAlignment="1">
      <alignment horizontal="center" vertical="center" wrapText="1"/>
    </xf>
    <xf numFmtId="0" fontId="86" fillId="0" borderId="175" xfId="0" applyFont="1" applyBorder="1" applyAlignment="1">
      <alignment horizontal="center" vertical="center" wrapText="1"/>
    </xf>
    <xf numFmtId="0" fontId="84" fillId="0" borderId="88" xfId="0" applyFont="1" applyBorder="1" applyAlignment="1">
      <alignment horizontal="left" vertical="top" shrinkToFit="1"/>
    </xf>
    <xf numFmtId="0" fontId="84" fillId="0" borderId="152" xfId="0" applyFont="1" applyBorder="1" applyAlignment="1">
      <alignment horizontal="left" vertical="top" shrinkToFit="1"/>
    </xf>
    <xf numFmtId="0" fontId="84" fillId="0" borderId="173" xfId="0" applyFont="1" applyBorder="1" applyAlignment="1">
      <alignment horizontal="left" vertical="top" shrinkToFit="1"/>
    </xf>
    <xf numFmtId="0" fontId="42" fillId="0" borderId="176" xfId="0" applyFont="1" applyBorder="1" applyAlignment="1">
      <alignment horizontal="center" vertical="center" wrapText="1" shrinkToFit="1"/>
    </xf>
    <xf numFmtId="0" fontId="97" fillId="0" borderId="143" xfId="0" applyFont="1" applyBorder="1" applyAlignment="1">
      <alignment horizontal="center" vertical="center" shrinkToFit="1"/>
    </xf>
    <xf numFmtId="0" fontId="84" fillId="0" borderId="143" xfId="0" applyFont="1" applyBorder="1" applyAlignment="1">
      <alignment horizontal="right" vertical="center" indent="1" shrinkToFit="1"/>
    </xf>
    <xf numFmtId="0" fontId="84" fillId="0" borderId="135" xfId="0" applyFont="1" applyBorder="1" applyAlignment="1">
      <alignment horizontal="right" vertical="center" indent="1" shrinkToFit="1"/>
    </xf>
    <xf numFmtId="0" fontId="86" fillId="0" borderId="135" xfId="0" applyFont="1" applyBorder="1" applyAlignment="1">
      <alignment horizontal="center" vertical="center" wrapText="1"/>
    </xf>
    <xf numFmtId="0" fontId="86" fillId="0" borderId="144" xfId="0" applyFont="1" applyBorder="1" applyAlignment="1">
      <alignment horizontal="center" vertical="center" wrapText="1"/>
    </xf>
    <xf numFmtId="0" fontId="86" fillId="0" borderId="137" xfId="0" applyFont="1" applyBorder="1" applyAlignment="1">
      <alignment horizontal="center" vertical="center" wrapText="1"/>
    </xf>
    <xf numFmtId="0" fontId="86" fillId="0" borderId="169" xfId="0" applyFont="1" applyBorder="1" applyAlignment="1">
      <alignment horizontal="center" vertical="center" wrapText="1"/>
    </xf>
    <xf numFmtId="0" fontId="86" fillId="0" borderId="138" xfId="0" applyFont="1" applyBorder="1" applyAlignment="1">
      <alignment horizontal="center" vertical="center" wrapText="1"/>
    </xf>
    <xf numFmtId="0" fontId="86" fillId="0" borderId="171" xfId="0" applyFont="1" applyBorder="1" applyAlignment="1">
      <alignment horizontal="center" vertical="center" wrapText="1"/>
    </xf>
    <xf numFmtId="0" fontId="84" fillId="0" borderId="53" xfId="0" applyFont="1" applyBorder="1" applyAlignment="1">
      <alignment horizontal="left" vertical="center" wrapText="1" indent="1" shrinkToFit="1"/>
    </xf>
    <xf numFmtId="0" fontId="84" fillId="0" borderId="68" xfId="0" applyFont="1" applyBorder="1" applyAlignment="1">
      <alignment horizontal="left" vertical="center" wrapText="1" indent="1" shrinkToFit="1"/>
    </xf>
    <xf numFmtId="0" fontId="84" fillId="0" borderId="178" xfId="0" applyFont="1" applyBorder="1" applyAlignment="1">
      <alignment horizontal="center" vertical="center" wrapText="1"/>
    </xf>
    <xf numFmtId="0" fontId="84" fillId="0" borderId="144" xfId="0" applyFont="1" applyBorder="1" applyAlignment="1">
      <alignment horizontal="center" vertical="center" wrapText="1"/>
    </xf>
    <xf numFmtId="0" fontId="84" fillId="0" borderId="147" xfId="0" applyFont="1" applyBorder="1" applyAlignment="1">
      <alignment horizontal="center" vertical="center" wrapText="1"/>
    </xf>
    <xf numFmtId="0" fontId="84" fillId="0" borderId="148" xfId="0" applyFont="1" applyBorder="1" applyAlignment="1">
      <alignment horizontal="center" vertical="center" wrapText="1"/>
    </xf>
    <xf numFmtId="0" fontId="84" fillId="0" borderId="135" xfId="0" applyFont="1" applyBorder="1" applyAlignment="1">
      <alignment horizontal="center" vertical="center" shrinkToFit="1"/>
    </xf>
    <xf numFmtId="0" fontId="84" fillId="0" borderId="136" xfId="0" applyFont="1" applyBorder="1" applyAlignment="1">
      <alignment horizontal="center" vertical="center" shrinkToFit="1"/>
    </xf>
    <xf numFmtId="0" fontId="84" fillId="0" borderId="150" xfId="0" applyFont="1" applyBorder="1" applyAlignment="1">
      <alignment horizontal="center" vertical="center" shrinkToFit="1"/>
    </xf>
    <xf numFmtId="0" fontId="84" fillId="0" borderId="52" xfId="0" applyFont="1" applyBorder="1" applyAlignment="1">
      <alignment horizontal="center" vertical="center" shrinkToFit="1"/>
    </xf>
    <xf numFmtId="0" fontId="84" fillId="0" borderId="11" xfId="0" applyFont="1" applyBorder="1" applyAlignment="1">
      <alignment horizontal="center" vertical="center" wrapText="1"/>
    </xf>
    <xf numFmtId="0" fontId="84" fillId="0" borderId="171" xfId="0" applyFont="1" applyBorder="1" applyAlignment="1">
      <alignment horizontal="center" vertical="center" wrapText="1"/>
    </xf>
    <xf numFmtId="0" fontId="84" fillId="0" borderId="138" xfId="0" applyFont="1" applyBorder="1" applyAlignment="1">
      <alignment horizontal="center" vertical="center" shrinkToFit="1"/>
    </xf>
    <xf numFmtId="0" fontId="84" fillId="0" borderId="17" xfId="0" applyFont="1" applyBorder="1" applyAlignment="1">
      <alignment horizontal="center" vertical="center" shrinkToFit="1"/>
    </xf>
    <xf numFmtId="0" fontId="84" fillId="0" borderId="17" xfId="0" applyFont="1" applyBorder="1" applyAlignment="1">
      <alignment horizontal="left" vertical="center" wrapText="1" indent="1" shrinkToFit="1"/>
    </xf>
    <xf numFmtId="0" fontId="84" fillId="0" borderId="86" xfId="0" applyFont="1" applyBorder="1" applyAlignment="1">
      <alignment horizontal="left" vertical="center" wrapText="1" indent="1" shrinkToFit="1"/>
    </xf>
    <xf numFmtId="0" fontId="108" fillId="0" borderId="88" xfId="0" applyFont="1" applyBorder="1" applyAlignment="1">
      <alignment horizontal="left" vertical="center" wrapText="1"/>
    </xf>
    <xf numFmtId="0" fontId="108" fillId="0" borderId="0" xfId="0" applyFont="1" applyAlignment="1">
      <alignment horizontal="left" vertical="center" wrapText="1"/>
    </xf>
    <xf numFmtId="0" fontId="82" fillId="29" borderId="95" xfId="0" applyFont="1" applyFill="1" applyBorder="1" applyAlignment="1">
      <alignment horizontal="center" vertical="center"/>
    </xf>
    <xf numFmtId="0" fontId="82" fillId="29" borderId="96" xfId="0" applyFont="1" applyFill="1" applyBorder="1" applyAlignment="1">
      <alignment horizontal="center" vertical="center"/>
    </xf>
    <xf numFmtId="0" fontId="82" fillId="29" borderId="93" xfId="0" applyFont="1" applyFill="1" applyBorder="1" applyAlignment="1">
      <alignment horizontal="center" vertical="center"/>
    </xf>
    <xf numFmtId="0" fontId="82" fillId="29" borderId="94" xfId="0" applyFont="1" applyFill="1" applyBorder="1" applyAlignment="1">
      <alignment horizontal="center" vertical="center"/>
    </xf>
    <xf numFmtId="0" fontId="82" fillId="0" borderId="155" xfId="0" applyFont="1" applyBorder="1" applyAlignment="1">
      <alignment horizontal="center" vertical="center" shrinkToFit="1"/>
    </xf>
    <xf numFmtId="0" fontId="82" fillId="0" borderId="20" xfId="0" applyFont="1" applyBorder="1" applyAlignment="1">
      <alignment horizontal="center" vertical="center" shrinkToFit="1"/>
    </xf>
    <xf numFmtId="0" fontId="82" fillId="0" borderId="146" xfId="0" applyFont="1" applyBorder="1" applyAlignment="1">
      <alignment horizontal="center" vertical="center" shrinkToFit="1"/>
    </xf>
    <xf numFmtId="0" fontId="82" fillId="0" borderId="59" xfId="0" applyFont="1" applyBorder="1" applyAlignment="1">
      <alignment horizontal="center" vertical="center"/>
    </xf>
    <xf numFmtId="0" fontId="82" fillId="0" borderId="58" xfId="0" applyFont="1" applyBorder="1" applyAlignment="1">
      <alignment horizontal="center" vertical="center"/>
    </xf>
    <xf numFmtId="0" fontId="82" fillId="0" borderId="62" xfId="0" applyFont="1" applyBorder="1" applyAlignment="1">
      <alignment horizontal="center" vertical="center"/>
    </xf>
    <xf numFmtId="0" fontId="82" fillId="0" borderId="141" xfId="0" applyFont="1" applyBorder="1" applyAlignment="1">
      <alignment horizontal="center" vertical="center"/>
    </xf>
    <xf numFmtId="0" fontId="82" fillId="0" borderId="177" xfId="0" applyFont="1" applyBorder="1" applyAlignment="1">
      <alignment horizontal="center" vertical="center"/>
    </xf>
    <xf numFmtId="0" fontId="82" fillId="37" borderId="150" xfId="0" applyFont="1" applyFill="1" applyBorder="1" applyAlignment="1">
      <alignment horizontal="center" vertical="center"/>
    </xf>
    <xf numFmtId="0" fontId="82" fillId="37" borderId="148" xfId="0" applyFont="1" applyFill="1" applyBorder="1" applyAlignment="1">
      <alignment horizontal="center" vertical="center"/>
    </xf>
    <xf numFmtId="0" fontId="82" fillId="0" borderId="93" xfId="0" applyFont="1" applyBorder="1" applyAlignment="1">
      <alignment horizontal="center" vertical="center"/>
    </xf>
    <xf numFmtId="0" fontId="82" fillId="0" borderId="94" xfId="0" applyFont="1" applyBorder="1" applyAlignment="1">
      <alignment horizontal="center" vertical="center"/>
    </xf>
    <xf numFmtId="0" fontId="29" fillId="0" borderId="20" xfId="42" applyFont="1" applyBorder="1" applyAlignment="1">
      <alignment horizontal="center" vertical="center" shrinkToFit="1"/>
    </xf>
    <xf numFmtId="0" fontId="50"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31" fillId="38" borderId="25" xfId="42" applyFont="1" applyFill="1" applyBorder="1" applyAlignment="1">
      <alignment horizontal="center" vertical="center"/>
    </xf>
    <xf numFmtId="0" fontId="31" fillId="38" borderId="38" xfId="42" applyFont="1" applyFill="1" applyBorder="1" applyAlignment="1">
      <alignment horizontal="center" vertical="center"/>
    </xf>
    <xf numFmtId="0" fontId="31" fillId="38" borderId="21" xfId="42" applyFont="1" applyFill="1" applyBorder="1" applyAlignment="1">
      <alignment horizontal="center" vertical="center"/>
    </xf>
    <xf numFmtId="185" fontId="1" fillId="38" borderId="38" xfId="42" applyNumberFormat="1" applyFill="1" applyBorder="1" applyAlignment="1">
      <alignment horizontal="center" vertical="center"/>
    </xf>
    <xf numFmtId="185" fontId="1" fillId="38" borderId="21" xfId="42" applyNumberFormat="1" applyFill="1" applyBorder="1" applyAlignment="1">
      <alignment horizontal="center" vertical="center"/>
    </xf>
    <xf numFmtId="0" fontId="0" fillId="0" borderId="0" xfId="42" applyFont="1" applyAlignment="1">
      <alignment horizontal="left" vertical="center" wrapText="1"/>
    </xf>
    <xf numFmtId="0" fontId="90" fillId="0" borderId="0" xfId="42" applyFont="1" applyAlignment="1">
      <alignment horizontal="left" vertical="center" wrapText="1"/>
    </xf>
    <xf numFmtId="0" fontId="18" fillId="0" borderId="0" xfId="42" applyFont="1" applyAlignment="1">
      <alignment horizontal="left" vertical="center" wrapText="1"/>
    </xf>
    <xf numFmtId="0" fontId="35" fillId="38" borderId="84" xfId="42" applyFont="1" applyFill="1" applyBorder="1" applyAlignment="1">
      <alignment horizontal="center" vertical="center" shrinkToFit="1"/>
    </xf>
    <xf numFmtId="0" fontId="35" fillId="38" borderId="58" xfId="42" applyFont="1" applyFill="1" applyBorder="1" applyAlignment="1">
      <alignment horizontal="center" vertical="center" shrinkToFit="1"/>
    </xf>
    <xf numFmtId="0" fontId="35" fillId="38" borderId="154" xfId="42" applyFont="1" applyFill="1" applyBorder="1" applyAlignment="1">
      <alignment horizontal="center" vertical="center" shrinkToFi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187" fontId="1" fillId="38" borderId="25" xfId="42" applyNumberFormat="1" applyFill="1" applyBorder="1" applyAlignment="1">
      <alignment horizontal="right" vertical="center"/>
    </xf>
    <xf numFmtId="187" fontId="1" fillId="38" borderId="38" xfId="42" applyNumberFormat="1" applyFill="1" applyBorder="1" applyAlignment="1">
      <alignment horizontal="right" vertical="center"/>
    </xf>
    <xf numFmtId="0" fontId="0" fillId="0" borderId="25" xfId="42" applyFont="1" applyBorder="1" applyAlignment="1">
      <alignment horizontal="center" vertical="center"/>
    </xf>
    <xf numFmtId="0" fontId="1" fillId="0" borderId="38" xfId="42" applyBorder="1" applyAlignment="1">
      <alignment horizontal="center" vertical="center"/>
    </xf>
    <xf numFmtId="0" fontId="0" fillId="30" borderId="38" xfId="42" applyFont="1" applyFill="1" applyBorder="1" applyAlignment="1">
      <alignment horizontal="center" vertical="center"/>
    </xf>
    <xf numFmtId="0" fontId="0" fillId="30" borderId="21" xfId="42" applyFont="1" applyFill="1" applyBorder="1" applyAlignment="1">
      <alignment horizontal="center" vertical="center"/>
    </xf>
    <xf numFmtId="0" fontId="0" fillId="0" borderId="37" xfId="42" applyFont="1" applyBorder="1" applyAlignment="1">
      <alignment horizontal="left" vertical="center" wrapText="1"/>
    </xf>
    <xf numFmtId="0" fontId="36" fillId="38" borderId="60" xfId="42" applyFont="1" applyFill="1" applyBorder="1" applyAlignment="1">
      <alignment horizontal="center" vertical="center" wrapText="1" shrinkToFit="1"/>
    </xf>
    <xf numFmtId="0" fontId="36" fillId="38" borderId="133" xfId="42" applyFont="1" applyFill="1" applyBorder="1" applyAlignment="1">
      <alignment horizontal="center" vertical="center" wrapText="1" shrinkToFit="1"/>
    </xf>
    <xf numFmtId="0" fontId="35" fillId="38" borderId="60" xfId="42" applyFont="1" applyFill="1" applyBorder="1" applyAlignment="1">
      <alignment horizontal="center" vertical="center" wrapText="1" shrinkToFit="1"/>
    </xf>
    <xf numFmtId="0" fontId="35" fillId="38" borderId="38" xfId="42" applyFont="1" applyFill="1" applyBorder="1" applyAlignment="1">
      <alignment horizontal="center" vertical="center" wrapText="1" shrinkToFit="1"/>
    </xf>
    <xf numFmtId="0" fontId="35" fillId="38" borderId="25" xfId="42" applyFont="1" applyFill="1" applyBorder="1" applyAlignment="1">
      <alignment horizontal="center" vertical="center" wrapText="1" shrinkToFit="1"/>
    </xf>
    <xf numFmtId="0" fontId="35" fillId="38" borderId="63" xfId="42" applyFont="1" applyFill="1" applyBorder="1" applyAlignment="1">
      <alignment horizontal="center" vertical="center" wrapText="1" shrinkToFit="1"/>
    </xf>
    <xf numFmtId="3" fontId="27" fillId="38" borderId="60" xfId="42" applyNumberFormat="1" applyFont="1" applyFill="1" applyBorder="1" applyAlignment="1">
      <alignment horizontal="center" vertical="center" wrapText="1" shrinkToFit="1"/>
    </xf>
    <xf numFmtId="3" fontId="27" fillId="38" borderId="38" xfId="42" applyNumberFormat="1" applyFont="1" applyFill="1" applyBorder="1" applyAlignment="1">
      <alignment horizontal="center" vertical="center" wrapText="1" shrinkToFit="1"/>
    </xf>
    <xf numFmtId="3" fontId="27" fillId="38" borderId="133" xfId="42" applyNumberFormat="1" applyFont="1" applyFill="1" applyBorder="1" applyAlignment="1">
      <alignment horizontal="center" vertical="center" wrapText="1" shrinkToFit="1"/>
    </xf>
    <xf numFmtId="3" fontId="27" fillId="0" borderId="60" xfId="42" applyNumberFormat="1" applyFont="1" applyBorder="1" applyAlignment="1">
      <alignment horizontal="center" vertical="center" wrapText="1" shrinkToFit="1"/>
    </xf>
    <xf numFmtId="3" fontId="27" fillId="0" borderId="133" xfId="42" applyNumberFormat="1" applyFont="1" applyBorder="1" applyAlignment="1">
      <alignment horizontal="center" vertical="center" wrapText="1" shrinkToFit="1"/>
    </xf>
    <xf numFmtId="3" fontId="29" fillId="38" borderId="60" xfId="42" applyNumberFormat="1" applyFont="1" applyFill="1" applyBorder="1" applyAlignment="1">
      <alignment horizontal="center" vertical="center" shrinkToFit="1"/>
    </xf>
    <xf numFmtId="3" fontId="29" fillId="38" borderId="38" xfId="42" applyNumberFormat="1" applyFont="1" applyFill="1" applyBorder="1" applyAlignment="1">
      <alignment horizontal="center" vertical="center" shrinkToFit="1"/>
    </xf>
    <xf numFmtId="0" fontId="29" fillId="38" borderId="25" xfId="42" applyFont="1" applyFill="1" applyBorder="1" applyAlignment="1">
      <alignment horizontal="center" vertical="center" shrinkToFit="1"/>
    </xf>
    <xf numFmtId="0" fontId="29" fillId="38" borderId="63" xfId="42" applyFont="1" applyFill="1" applyBorder="1" applyAlignment="1">
      <alignment horizontal="center" vertical="center" shrinkToFit="1"/>
    </xf>
    <xf numFmtId="0" fontId="10" fillId="0" borderId="60" xfId="43" applyBorder="1" applyAlignment="1">
      <alignment horizontal="center" vertical="center"/>
    </xf>
    <xf numFmtId="0" fontId="10" fillId="0" borderId="133" xfId="43" applyBorder="1" applyAlignment="1">
      <alignment horizontal="center" vertical="center"/>
    </xf>
    <xf numFmtId="0" fontId="35" fillId="38" borderId="60" xfId="42" applyFont="1" applyFill="1" applyBorder="1" applyAlignment="1">
      <alignment horizontal="center" vertical="center" shrinkToFit="1"/>
    </xf>
    <xf numFmtId="0" fontId="35" fillId="38" borderId="38" xfId="42" applyFont="1" applyFill="1" applyBorder="1" applyAlignment="1">
      <alignment horizontal="center" vertical="center" shrinkToFit="1"/>
    </xf>
    <xf numFmtId="0" fontId="35" fillId="38" borderId="133" xfId="42" applyFont="1" applyFill="1" applyBorder="1" applyAlignment="1">
      <alignment horizontal="center" vertical="center" shrinkToFit="1"/>
    </xf>
    <xf numFmtId="0" fontId="29" fillId="38" borderId="44" xfId="42" applyFont="1" applyFill="1" applyBorder="1" applyAlignment="1">
      <alignment horizontal="center" vertical="center" shrinkToFit="1"/>
    </xf>
    <xf numFmtId="0" fontId="29" fillId="38" borderId="56" xfId="42" applyFont="1" applyFill="1" applyBorder="1" applyAlignment="1">
      <alignment horizontal="center" vertical="center" shrinkToFit="1"/>
    </xf>
    <xf numFmtId="3" fontId="0" fillId="38" borderId="91" xfId="42" applyNumberFormat="1" applyFont="1" applyFill="1" applyBorder="1" applyAlignment="1">
      <alignment horizontal="center" vertical="center" shrinkToFit="1"/>
    </xf>
    <xf numFmtId="3" fontId="0" fillId="38" borderId="119" xfId="42" applyNumberFormat="1" applyFont="1" applyFill="1" applyBorder="1" applyAlignment="1">
      <alignment horizontal="center" vertical="center" shrinkToFit="1"/>
    </xf>
    <xf numFmtId="3" fontId="0" fillId="38" borderId="127" xfId="42" applyNumberFormat="1" applyFont="1" applyFill="1" applyBorder="1" applyAlignment="1">
      <alignment horizontal="center" vertical="center" shrinkToFit="1"/>
    </xf>
    <xf numFmtId="3" fontId="0" fillId="38" borderId="126" xfId="42" applyNumberFormat="1" applyFont="1" applyFill="1" applyBorder="1" applyAlignment="1">
      <alignment horizontal="center" vertical="center" shrinkToFit="1"/>
    </xf>
    <xf numFmtId="3" fontId="0" fillId="38" borderId="14" xfId="42" applyNumberFormat="1" applyFont="1" applyFill="1" applyBorder="1" applyAlignment="1">
      <alignment horizontal="center" vertical="center" shrinkToFit="1"/>
    </xf>
    <xf numFmtId="0" fontId="142" fillId="27" borderId="200" xfId="43" applyFont="1" applyFill="1" applyBorder="1" applyAlignment="1">
      <alignment horizontal="center" vertical="center" wrapText="1"/>
    </xf>
    <xf numFmtId="0" fontId="142" fillId="27" borderId="57" xfId="43" applyFont="1" applyFill="1" applyBorder="1" applyAlignment="1">
      <alignment horizontal="center" vertical="center" wrapText="1"/>
    </xf>
    <xf numFmtId="0" fontId="28" fillId="0" borderId="0" xfId="42" applyFont="1" applyAlignment="1">
      <alignment horizontal="center" vertical="center"/>
    </xf>
    <xf numFmtId="0" fontId="88" fillId="26" borderId="38" xfId="42" applyFont="1" applyFill="1" applyBorder="1" applyAlignment="1">
      <alignment horizontal="center" vertical="center" shrinkToFit="1"/>
    </xf>
    <xf numFmtId="0" fontId="88" fillId="26" borderId="133" xfId="42" applyFont="1" applyFill="1" applyBorder="1" applyAlignment="1">
      <alignment horizontal="center" vertical="center" shrinkToFit="1"/>
    </xf>
    <xf numFmtId="3" fontId="140" fillId="25" borderId="60" xfId="42" applyNumberFormat="1" applyFont="1" applyFill="1" applyBorder="1" applyAlignment="1">
      <alignment horizontal="center" vertical="center"/>
    </xf>
    <xf numFmtId="3" fontId="140" fillId="25" borderId="38" xfId="42" applyNumberFormat="1" applyFont="1" applyFill="1" applyBorder="1" applyAlignment="1">
      <alignment horizontal="center" vertical="center"/>
    </xf>
    <xf numFmtId="3" fontId="140" fillId="0" borderId="60" xfId="42" applyNumberFormat="1" applyFont="1" applyBorder="1" applyAlignment="1">
      <alignment horizontal="center" vertical="center"/>
    </xf>
    <xf numFmtId="3" fontId="140" fillId="0" borderId="38" xfId="42" applyNumberFormat="1" applyFont="1" applyBorder="1" applyAlignment="1">
      <alignment horizontal="center" vertical="center"/>
    </xf>
    <xf numFmtId="0" fontId="140" fillId="0" borderId="38" xfId="42" applyFont="1" applyBorder="1" applyAlignment="1">
      <alignment horizontal="left" vertical="center" wrapText="1" shrinkToFit="1"/>
    </xf>
    <xf numFmtId="0" fontId="140" fillId="0" borderId="133" xfId="42" applyFont="1" applyBorder="1" applyAlignment="1">
      <alignment horizontal="left" vertical="center" wrapText="1" shrinkToFit="1"/>
    </xf>
    <xf numFmtId="0" fontId="140" fillId="0" borderId="38" xfId="42" applyFont="1" applyBorder="1" applyAlignment="1">
      <alignment horizontal="left" vertical="center" shrinkToFit="1"/>
    </xf>
    <xf numFmtId="0" fontId="140" fillId="0" borderId="133" xfId="42" applyFont="1" applyBorder="1" applyAlignment="1">
      <alignment horizontal="left" vertical="center" shrinkToFit="1"/>
    </xf>
    <xf numFmtId="0" fontId="39" fillId="0" borderId="0" xfId="42" applyFont="1" applyAlignment="1">
      <alignment horizontal="center" vertical="center"/>
    </xf>
    <xf numFmtId="0" fontId="88" fillId="0" borderId="78" xfId="42" applyFont="1" applyBorder="1" applyAlignment="1">
      <alignment horizontal="center" vertical="center"/>
    </xf>
    <xf numFmtId="0" fontId="88" fillId="0" borderId="162" xfId="42" applyFont="1" applyBorder="1" applyAlignment="1">
      <alignment horizontal="center" vertical="center"/>
    </xf>
    <xf numFmtId="0" fontId="88" fillId="0" borderId="49" xfId="42" applyFont="1" applyBorder="1" applyAlignment="1">
      <alignment horizontal="center" vertical="center"/>
    </xf>
    <xf numFmtId="0" fontId="88" fillId="0" borderId="163" xfId="42" applyFont="1" applyBorder="1" applyAlignment="1">
      <alignment horizontal="center" vertical="center"/>
    </xf>
    <xf numFmtId="0" fontId="88" fillId="0" borderId="164" xfId="42" applyFont="1" applyBorder="1" applyAlignment="1">
      <alignment horizontal="center" vertical="center" wrapText="1"/>
    </xf>
    <xf numFmtId="0" fontId="88" fillId="0" borderId="78" xfId="42" applyFont="1" applyBorder="1" applyAlignment="1">
      <alignment horizontal="center" vertical="center" wrapText="1"/>
    </xf>
    <xf numFmtId="0" fontId="88" fillId="0" borderId="165" xfId="42" applyFont="1" applyBorder="1" applyAlignment="1">
      <alignment horizontal="center" vertical="center" wrapText="1"/>
    </xf>
    <xf numFmtId="0" fontId="88" fillId="0" borderId="49" xfId="42" applyFont="1" applyBorder="1" applyAlignment="1">
      <alignment horizontal="center" vertical="center" wrapText="1"/>
    </xf>
    <xf numFmtId="0" fontId="88" fillId="0" borderId="204" xfId="42" applyFont="1" applyBorder="1" applyAlignment="1">
      <alignment horizontal="center" vertical="center" wrapText="1"/>
    </xf>
    <xf numFmtId="0" fontId="88" fillId="0" borderId="205" xfId="42" applyFont="1" applyBorder="1" applyAlignment="1">
      <alignment horizontal="center" vertical="center" wrapText="1"/>
    </xf>
    <xf numFmtId="0" fontId="88" fillId="25" borderId="132" xfId="42" applyFont="1" applyFill="1" applyBorder="1" applyAlignment="1">
      <alignment horizontal="center" vertical="center" shrinkToFit="1"/>
    </xf>
    <xf numFmtId="0" fontId="88" fillId="25" borderId="166" xfId="42" applyFont="1" applyFill="1" applyBorder="1" applyAlignment="1">
      <alignment horizontal="center" vertical="center" shrinkToFit="1"/>
    </xf>
    <xf numFmtId="0" fontId="140" fillId="25" borderId="167" xfId="42" applyFont="1" applyFill="1" applyBorder="1" applyAlignment="1">
      <alignment horizontal="center" vertical="center"/>
    </xf>
    <xf numFmtId="0" fontId="140" fillId="25" borderId="132" xfId="42" applyFont="1" applyFill="1" applyBorder="1" applyAlignment="1">
      <alignment horizontal="center" vertical="center"/>
    </xf>
    <xf numFmtId="0" fontId="140" fillId="0" borderId="186" xfId="42" applyFont="1" applyBorder="1" applyAlignment="1">
      <alignment vertical="center" shrinkToFit="1"/>
    </xf>
    <xf numFmtId="0" fontId="140" fillId="0" borderId="38" xfId="42" applyFont="1" applyBorder="1" applyAlignment="1">
      <alignment vertical="center" shrinkToFit="1"/>
    </xf>
    <xf numFmtId="0" fontId="140" fillId="0" borderId="133" xfId="42" applyFont="1" applyBorder="1" applyAlignment="1">
      <alignment vertical="center" shrinkToFit="1"/>
    </xf>
    <xf numFmtId="3" fontId="140" fillId="0" borderId="199" xfId="42" applyNumberFormat="1" applyFont="1" applyBorder="1" applyAlignment="1">
      <alignment horizontal="center" vertical="center"/>
    </xf>
    <xf numFmtId="0" fontId="88" fillId="25" borderId="20" xfId="42" applyFont="1" applyFill="1" applyBorder="1" applyAlignment="1">
      <alignment horizontal="center" vertical="center" shrinkToFit="1"/>
    </xf>
    <xf numFmtId="0" fontId="88" fillId="25" borderId="146" xfId="42" applyFont="1" applyFill="1" applyBorder="1" applyAlignment="1">
      <alignment horizontal="center" vertical="center" shrinkToFit="1"/>
    </xf>
    <xf numFmtId="3" fontId="140" fillId="25" borderId="145" xfId="42" applyNumberFormat="1" applyFont="1" applyFill="1" applyBorder="1" applyAlignment="1">
      <alignment horizontal="center" vertical="center"/>
    </xf>
    <xf numFmtId="3" fontId="140" fillId="25" borderId="20" xfId="42" applyNumberFormat="1" applyFont="1" applyFill="1" applyBorder="1" applyAlignment="1">
      <alignment horizontal="center" vertical="center"/>
    </xf>
    <xf numFmtId="0" fontId="140" fillId="0" borderId="201" xfId="42" applyFont="1" applyBorder="1" applyAlignment="1">
      <alignment horizontal="left" vertical="center" shrinkToFit="1"/>
    </xf>
    <xf numFmtId="0" fontId="140" fillId="0" borderId="37" xfId="42" applyFont="1" applyBorder="1" applyAlignment="1">
      <alignment horizontal="left" vertical="center" shrinkToFit="1"/>
    </xf>
    <xf numFmtId="0" fontId="140" fillId="0" borderId="202" xfId="42" applyFont="1" applyBorder="1" applyAlignment="1">
      <alignment horizontal="left" vertical="center" shrinkToFit="1"/>
    </xf>
    <xf numFmtId="3" fontId="140" fillId="0" borderId="149" xfId="42" applyNumberFormat="1" applyFont="1" applyBorder="1" applyAlignment="1">
      <alignment horizontal="center" vertical="center"/>
    </xf>
    <xf numFmtId="3" fontId="140" fillId="0" borderId="37" xfId="42" applyNumberFormat="1" applyFont="1" applyBorder="1" applyAlignment="1">
      <alignment horizontal="center" vertical="center"/>
    </xf>
    <xf numFmtId="0" fontId="140" fillId="0" borderId="186" xfId="42" applyFont="1" applyBorder="1" applyAlignment="1">
      <alignment horizontal="left" vertical="center" shrinkToFit="1"/>
    </xf>
    <xf numFmtId="0" fontId="140" fillId="0" borderId="185" xfId="42" applyFont="1" applyBorder="1" applyAlignment="1">
      <alignment horizontal="left" vertical="center" shrinkToFit="1"/>
    </xf>
    <xf numFmtId="0" fontId="140" fillId="0" borderId="20" xfId="42" applyFont="1" applyBorder="1" applyAlignment="1">
      <alignment horizontal="left" vertical="center" shrinkToFit="1"/>
    </xf>
    <xf numFmtId="0" fontId="140" fillId="0" borderId="146" xfId="42" applyFont="1" applyBorder="1" applyAlignment="1">
      <alignment horizontal="left" vertical="center" shrinkToFit="1"/>
    </xf>
    <xf numFmtId="0" fontId="28" fillId="0" borderId="0" xfId="0" applyFont="1" applyAlignment="1">
      <alignment horizontal="center" vertical="center"/>
    </xf>
    <xf numFmtId="0" fontId="40" fillId="0" borderId="0" xfId="0" applyFont="1" applyAlignment="1">
      <alignment horizontal="center" vertical="center"/>
    </xf>
    <xf numFmtId="0" fontId="32" fillId="0" borderId="0" xfId="0" applyFont="1" applyAlignment="1">
      <alignment horizontal="center" vertical="center"/>
    </xf>
    <xf numFmtId="0" fontId="0" fillId="0" borderId="156" xfId="0" applyBorder="1" applyAlignment="1">
      <alignment horizontal="left" vertical="center" wrapText="1" indent="1"/>
    </xf>
    <xf numFmtId="0" fontId="0" fillId="0" borderId="0" xfId="0" applyAlignment="1">
      <alignment horizontal="left" vertical="center" wrapText="1" indent="1"/>
    </xf>
    <xf numFmtId="0" fontId="0" fillId="0" borderId="157" xfId="0" applyBorder="1" applyAlignment="1">
      <alignment horizontal="left" vertical="center" wrapText="1" indent="1"/>
    </xf>
    <xf numFmtId="0" fontId="0" fillId="0" borderId="0" xfId="0" applyAlignment="1">
      <alignment horizontal="center" vertical="center"/>
    </xf>
    <xf numFmtId="0" fontId="0" fillId="0" borderId="0" xfId="0" applyAlignment="1">
      <alignment horizontal="left" vertical="center" indent="1"/>
    </xf>
    <xf numFmtId="0" fontId="0" fillId="0" borderId="157" xfId="0" applyBorder="1" applyAlignment="1">
      <alignment horizontal="left" vertical="center" indent="1"/>
    </xf>
    <xf numFmtId="0" fontId="0" fillId="0" borderId="156" xfId="0" applyBorder="1" applyAlignment="1">
      <alignment horizontal="left" vertical="center" indent="1"/>
    </xf>
    <xf numFmtId="177" fontId="0" fillId="0" borderId="0" xfId="0" applyNumberFormat="1" applyAlignment="1">
      <alignment horizontal="center" vertical="center"/>
    </xf>
    <xf numFmtId="0" fontId="69" fillId="0" borderId="0" xfId="0" applyFont="1" applyAlignment="1">
      <alignment horizontal="center" vertical="center"/>
    </xf>
    <xf numFmtId="0" fontId="70" fillId="0" borderId="0" xfId="0" applyFont="1" applyAlignment="1">
      <alignment horizontal="center" vertical="center"/>
    </xf>
    <xf numFmtId="0" fontId="32" fillId="0" borderId="158" xfId="0" applyFont="1" applyBorder="1" applyAlignment="1">
      <alignment horizontal="center" vertical="center"/>
    </xf>
    <xf numFmtId="0" fontId="32" fillId="0" borderId="78" xfId="0" applyFont="1" applyBorder="1" applyAlignment="1">
      <alignment horizontal="center" vertical="center"/>
    </xf>
    <xf numFmtId="0" fontId="32" fillId="0" borderId="159" xfId="0" applyFont="1" applyBorder="1" applyAlignment="1">
      <alignment horizontal="center" vertical="center"/>
    </xf>
    <xf numFmtId="0" fontId="0" fillId="0" borderId="160" xfId="0" applyBorder="1" applyAlignment="1">
      <alignment horizontal="left" vertical="center" indent="1"/>
    </xf>
    <xf numFmtId="0" fontId="0" fillId="0" borderId="49" xfId="0" applyBorder="1" applyAlignment="1">
      <alignment horizontal="left" vertical="center" indent="1"/>
    </xf>
    <xf numFmtId="0" fontId="0" fillId="0" borderId="161" xfId="0" applyBorder="1" applyAlignment="1">
      <alignment horizontal="left" vertical="center" indent="1"/>
    </xf>
    <xf numFmtId="0" fontId="32" fillId="38" borderId="38" xfId="0" applyFont="1" applyFill="1" applyBorder="1" applyAlignment="1">
      <alignment horizontal="left" vertical="center" shrinkToFit="1"/>
    </xf>
    <xf numFmtId="0" fontId="0"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shrinkToFit="1"/>
    </xf>
    <xf numFmtId="185" fontId="39" fillId="38" borderId="20" xfId="0" applyNumberFormat="1" applyFont="1" applyFill="1" applyBorder="1" applyAlignment="1">
      <alignment horizontal="center" vertical="center" shrinkToFit="1"/>
    </xf>
    <xf numFmtId="0" fontId="32" fillId="0" borderId="0" xfId="0" applyFont="1" applyFill="1">
      <alignment vertical="center"/>
    </xf>
    <xf numFmtId="0" fontId="35" fillId="38" borderId="48" xfId="0" applyFont="1" applyFill="1" applyBorder="1" applyAlignment="1">
      <alignment horizontal="center" vertical="center"/>
    </xf>
    <xf numFmtId="0" fontId="35" fillId="38" borderId="58" xfId="0" applyFont="1" applyFill="1" applyBorder="1" applyAlignment="1">
      <alignment horizontal="center" vertical="center"/>
    </xf>
    <xf numFmtId="0" fontId="35" fillId="38" borderId="62" xfId="0" applyFont="1" applyFill="1" applyBorder="1" applyAlignment="1">
      <alignment horizontal="center" vertical="center"/>
    </xf>
    <xf numFmtId="0" fontId="35" fillId="0" borderId="25" xfId="0" applyFont="1" applyBorder="1" applyAlignment="1">
      <alignment horizontal="center" vertical="center"/>
    </xf>
    <xf numFmtId="0" fontId="35" fillId="0" borderId="38" xfId="0" applyFont="1" applyBorder="1" applyAlignment="1">
      <alignment horizontal="center" vertical="center"/>
    </xf>
    <xf numFmtId="0" fontId="35" fillId="0" borderId="63" xfId="0" applyFont="1" applyBorder="1" applyAlignment="1">
      <alignment horizontal="center" vertical="center"/>
    </xf>
    <xf numFmtId="0" fontId="39" fillId="0" borderId="50" xfId="0" applyFont="1" applyBorder="1" applyAlignment="1">
      <alignment horizontal="center" vertical="center"/>
    </xf>
    <xf numFmtId="0" fontId="39" fillId="0" borderId="37" xfId="0" applyFont="1" applyBorder="1" applyAlignment="1">
      <alignment horizontal="center" vertical="center"/>
    </xf>
    <xf numFmtId="0" fontId="39" fillId="0" borderId="47" xfId="0" applyFont="1" applyBorder="1" applyAlignment="1">
      <alignment horizontal="center" vertical="center"/>
    </xf>
    <xf numFmtId="0" fontId="39" fillId="0" borderId="42" xfId="0" applyFont="1" applyBorder="1" applyAlignment="1">
      <alignment horizontal="center" vertical="center"/>
    </xf>
    <xf numFmtId="0" fontId="39" fillId="0" borderId="0" xfId="0" applyFont="1" applyAlignment="1">
      <alignment horizontal="center" vertical="center"/>
    </xf>
    <xf numFmtId="0" fontId="39" fillId="0" borderId="51" xfId="0" applyFont="1" applyBorder="1" applyAlignment="1">
      <alignment horizontal="center" vertical="center"/>
    </xf>
    <xf numFmtId="0" fontId="39" fillId="0" borderId="115" xfId="0" applyFont="1" applyBorder="1" applyAlignment="1">
      <alignment horizontal="center" vertical="center"/>
    </xf>
    <xf numFmtId="0" fontId="39" fillId="0" borderId="17" xfId="0" applyFont="1" applyBorder="1" applyAlignment="1">
      <alignment horizontal="center" vertical="center"/>
    </xf>
    <xf numFmtId="0" fontId="39" fillId="0" borderId="86" xfId="0" applyFont="1" applyBorder="1" applyAlignment="1">
      <alignment horizontal="center" vertical="center"/>
    </xf>
    <xf numFmtId="0" fontId="35" fillId="38" borderId="33" xfId="0" applyFont="1" applyFill="1" applyBorder="1">
      <alignment vertical="center"/>
    </xf>
    <xf numFmtId="0" fontId="35" fillId="38" borderId="15" xfId="0" applyFont="1" applyFill="1" applyBorder="1">
      <alignment vertical="center"/>
    </xf>
    <xf numFmtId="0" fontId="35" fillId="38" borderId="15" xfId="0" applyFont="1" applyFill="1" applyBorder="1" applyAlignment="1">
      <alignment horizontal="center" vertical="center"/>
    </xf>
    <xf numFmtId="0" fontId="35" fillId="38" borderId="35" xfId="0" applyFont="1" applyFill="1" applyBorder="1" applyAlignment="1">
      <alignment horizontal="center" vertical="center"/>
    </xf>
    <xf numFmtId="0" fontId="35" fillId="38" borderId="16" xfId="0" applyFont="1" applyFill="1" applyBorder="1" applyAlignment="1">
      <alignment horizontal="center" vertical="center"/>
    </xf>
    <xf numFmtId="0" fontId="0" fillId="38" borderId="92" xfId="0" applyFill="1" applyBorder="1">
      <alignment vertical="center"/>
    </xf>
    <xf numFmtId="0" fontId="0" fillId="38" borderId="122" xfId="0" applyFill="1" applyBorder="1">
      <alignment vertical="center"/>
    </xf>
    <xf numFmtId="0" fontId="0" fillId="38" borderId="48" xfId="0" applyFill="1" applyBorder="1">
      <alignment vertical="center"/>
    </xf>
    <xf numFmtId="186" fontId="35" fillId="38" borderId="15" xfId="0" applyNumberFormat="1" applyFont="1" applyFill="1" applyBorder="1" applyAlignment="1">
      <alignment horizontal="right" vertical="center"/>
    </xf>
    <xf numFmtId="0" fontId="88" fillId="37" borderId="25" xfId="0" applyFont="1" applyFill="1" applyBorder="1" applyAlignment="1">
      <alignment horizontal="center" vertical="center" wrapText="1"/>
    </xf>
    <xf numFmtId="0" fontId="88" fillId="37" borderId="38" xfId="0" applyFont="1" applyFill="1" applyBorder="1" applyAlignment="1">
      <alignment horizontal="center" vertical="center" wrapText="1"/>
    </xf>
    <xf numFmtId="0" fontId="78" fillId="0" borderId="25" xfId="0" applyFont="1" applyBorder="1" applyAlignment="1">
      <alignment horizontal="left" vertical="center" wrapText="1"/>
    </xf>
    <xf numFmtId="0" fontId="78" fillId="0" borderId="38" xfId="0" applyFont="1" applyBorder="1" applyAlignment="1">
      <alignment horizontal="left" vertical="center" wrapText="1"/>
    </xf>
    <xf numFmtId="0" fontId="78" fillId="0" borderId="21" xfId="0" applyFont="1" applyBorder="1" applyAlignment="1">
      <alignment horizontal="left" vertical="center" wrapText="1"/>
    </xf>
    <xf numFmtId="0" fontId="88" fillId="37" borderId="21" xfId="0" applyFont="1" applyFill="1" applyBorder="1" applyAlignment="1">
      <alignment horizontal="center" vertical="center" wrapText="1"/>
    </xf>
    <xf numFmtId="0" fontId="29" fillId="0" borderId="50" xfId="0" applyFont="1" applyBorder="1" applyAlignment="1">
      <alignment horizontal="left" vertical="center" wrapText="1"/>
    </xf>
    <xf numFmtId="0" fontId="29" fillId="0" borderId="37" xfId="0" applyFont="1" applyBorder="1" applyAlignment="1">
      <alignment horizontal="left" vertical="center" wrapText="1"/>
    </xf>
    <xf numFmtId="0" fontId="29" fillId="0" borderId="29" xfId="0" applyFont="1" applyBorder="1" applyAlignment="1">
      <alignment horizontal="left" vertical="center" wrapText="1"/>
    </xf>
    <xf numFmtId="0" fontId="29" fillId="0" borderId="43"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21" xfId="0" applyFont="1" applyBorder="1" applyAlignment="1">
      <alignment horizontal="left" vertical="center" wrapText="1"/>
    </xf>
    <xf numFmtId="0" fontId="36" fillId="37" borderId="25" xfId="0" applyFont="1" applyFill="1" applyBorder="1" applyAlignment="1">
      <alignment horizontal="center" vertical="center" wrapText="1"/>
    </xf>
    <xf numFmtId="0" fontId="36" fillId="37" borderId="38" xfId="0" applyFont="1" applyFill="1" applyBorder="1" applyAlignment="1">
      <alignment horizontal="center" vertical="center" wrapText="1"/>
    </xf>
    <xf numFmtId="0" fontId="36" fillId="37" borderId="21" xfId="0" applyFont="1" applyFill="1" applyBorder="1" applyAlignment="1">
      <alignment horizontal="center" vertical="center" wrapText="1"/>
    </xf>
    <xf numFmtId="0" fontId="36" fillId="41" borderId="66" xfId="0" applyFont="1" applyFill="1" applyBorder="1" applyAlignment="1">
      <alignment horizontal="center" vertical="center" wrapText="1"/>
    </xf>
    <xf numFmtId="0" fontId="36" fillId="41" borderId="74" xfId="0" applyFont="1" applyFill="1" applyBorder="1" applyAlignment="1">
      <alignment horizontal="center" vertical="center" wrapText="1"/>
    </xf>
    <xf numFmtId="0" fontId="36" fillId="41" borderId="18" xfId="0" applyFont="1" applyFill="1" applyBorder="1" applyAlignment="1">
      <alignment horizontal="center" vertical="center" wrapText="1"/>
    </xf>
    <xf numFmtId="0" fontId="35" fillId="41" borderId="66" xfId="0" applyFont="1" applyFill="1" applyBorder="1" applyAlignment="1">
      <alignment horizontal="center" vertical="center" wrapText="1"/>
    </xf>
    <xf numFmtId="0" fontId="35" fillId="41" borderId="74" xfId="0" applyFont="1" applyFill="1" applyBorder="1" applyAlignment="1">
      <alignment horizontal="center" vertical="center" wrapText="1"/>
    </xf>
    <xf numFmtId="0" fontId="35" fillId="41" borderId="18" xfId="0" applyFont="1" applyFill="1" applyBorder="1" applyAlignment="1">
      <alignment horizontal="center" vertical="center" wrapText="1"/>
    </xf>
    <xf numFmtId="0" fontId="0" fillId="34" borderId="120" xfId="0" applyFill="1" applyBorder="1" applyAlignment="1">
      <alignment horizontal="center" vertical="center" textRotation="255"/>
    </xf>
    <xf numFmtId="0" fontId="0" fillId="34" borderId="181" xfId="0" applyFill="1" applyBorder="1" applyAlignment="1">
      <alignment horizontal="center" vertical="center" textRotation="255"/>
    </xf>
    <xf numFmtId="0" fontId="0" fillId="34" borderId="121" xfId="0" applyFill="1" applyBorder="1" applyAlignment="1">
      <alignment horizontal="center" vertical="center" textRotation="255"/>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0"/>
  <tableStyles count="0" defaultTableStyle="TableStyleMedium9" defaultPivotStyle="PivotStyleLight16"/>
  <colors>
    <mruColors>
      <color rgb="FFEAEAEA"/>
      <color rgb="FFFFFFCC"/>
      <color rgb="FFFFCCFF"/>
      <color rgb="FFCCFF99"/>
      <color rgb="FFCCFFFF"/>
      <color rgb="FFCCFFCC"/>
      <color rgb="FFFF99FF"/>
      <color rgb="FFFFCC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6</xdr:col>
      <xdr:colOff>75</xdr:colOff>
      <xdr:row>0</xdr:row>
      <xdr:rowOff>133350</xdr:rowOff>
    </xdr:from>
    <xdr:to>
      <xdr:col>9</xdr:col>
      <xdr:colOff>317775</xdr:colOff>
      <xdr:row>13</xdr:row>
      <xdr:rowOff>147050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57675" y="133350"/>
          <a:ext cx="2146500" cy="2160000"/>
        </a:xfrm>
        <a:prstGeom prst="rect">
          <a:avLst/>
        </a:prstGeom>
      </xdr:spPr>
    </xdr:pic>
    <xdr:clientData/>
  </xdr:twoCellAnchor>
  <xdr:twoCellAnchor>
    <xdr:from>
      <xdr:col>6</xdr:col>
      <xdr:colOff>342900</xdr:colOff>
      <xdr:row>27</xdr:row>
      <xdr:rowOff>171450</xdr:rowOff>
    </xdr:from>
    <xdr:to>
      <xdr:col>9</xdr:col>
      <xdr:colOff>571500</xdr:colOff>
      <xdr:row>31</xdr:row>
      <xdr:rowOff>107950</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4000500" y="6356350"/>
          <a:ext cx="2057400" cy="717550"/>
        </a:xfrm>
        <a:prstGeom prst="borderCallout1">
          <a:avLst>
            <a:gd name="adj1" fmla="val 99281"/>
            <a:gd name="adj2" fmla="val 39198"/>
            <a:gd name="adj3" fmla="val 134624"/>
            <a:gd name="adj4" fmla="val 34198"/>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変更や更新の際に変更します。最新の資料かどうかご確認ください。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698500</xdr:colOff>
      <xdr:row>31</xdr:row>
      <xdr:rowOff>133350</xdr:rowOff>
    </xdr:from>
    <xdr:to>
      <xdr:col>10</xdr:col>
      <xdr:colOff>31750</xdr:colOff>
      <xdr:row>34</xdr:row>
      <xdr:rowOff>82550</xdr:rowOff>
    </xdr:to>
    <xdr:grpSp>
      <xdr:nvGrpSpPr>
        <xdr:cNvPr id="37550" name="Group 1">
          <a:extLst>
            <a:ext uri="{FF2B5EF4-FFF2-40B4-BE49-F238E27FC236}">
              <a16:creationId xmlns:a16="http://schemas.microsoft.com/office/drawing/2014/main" id="{00000000-0008-0000-0A00-0000AE920000}"/>
            </a:ext>
          </a:extLst>
        </xdr:cNvPr>
        <xdr:cNvGrpSpPr>
          <a:grpSpLocks/>
        </xdr:cNvGrpSpPr>
      </xdr:nvGrpSpPr>
      <xdr:grpSpPr bwMode="auto">
        <a:xfrm>
          <a:off x="1236499" y="7885011"/>
          <a:ext cx="5284862" cy="490275"/>
          <a:chOff x="2699" y="1311"/>
          <a:chExt cx="6226" cy="661"/>
        </a:xfrm>
      </xdr:grpSpPr>
      <xdr:sp macro="" textlink="">
        <xdr:nvSpPr>
          <xdr:cNvPr id="37552" name="Freeform 2">
            <a:extLst>
              <a:ext uri="{FF2B5EF4-FFF2-40B4-BE49-F238E27FC236}">
                <a16:creationId xmlns:a16="http://schemas.microsoft.com/office/drawing/2014/main" id="{00000000-0008-0000-0A00-0000B0920000}"/>
              </a:ext>
            </a:extLst>
          </xdr:cNvPr>
          <xdr:cNvSpPr>
            <a:spLocks/>
          </xdr:cNvSpPr>
        </xdr:nvSpPr>
        <xdr:spPr bwMode="auto">
          <a:xfrm>
            <a:off x="2699" y="1311"/>
            <a:ext cx="6226" cy="661"/>
          </a:xfrm>
          <a:custGeom>
            <a:avLst/>
            <a:gdLst>
              <a:gd name="T0" fmla="*/ 0 w 8144"/>
              <a:gd name="T1" fmla="*/ 0 h 864"/>
              <a:gd name="T2" fmla="*/ 2 w 8144"/>
              <a:gd name="T3" fmla="*/ 0 h 864"/>
              <a:gd name="T4" fmla="*/ 2 w 8144"/>
              <a:gd name="T5" fmla="*/ 2 h 864"/>
              <a:gd name="T6" fmla="*/ 2 w 8144"/>
              <a:gd name="T7" fmla="*/ 2 h 864"/>
              <a:gd name="T8" fmla="*/ 2 w 8144"/>
              <a:gd name="T9" fmla="*/ 2 h 864"/>
              <a:gd name="T10" fmla="*/ 2 w 8144"/>
              <a:gd name="T11" fmla="*/ 2 h 864"/>
              <a:gd name="T12" fmla="*/ 2 w 8144"/>
              <a:gd name="T13" fmla="*/ 0 h 864"/>
              <a:gd name="T14" fmla="*/ 2 w 8144"/>
              <a:gd name="T15" fmla="*/ 0 h 864"/>
              <a:gd name="T16" fmla="*/ 2 w 8144"/>
              <a:gd name="T17" fmla="*/ 2 h 864"/>
              <a:gd name="T18" fmla="*/ 2 w 8144"/>
              <a:gd name="T19" fmla="*/ 2 h 864"/>
              <a:gd name="T20" fmla="*/ 2 w 8144"/>
              <a:gd name="T21" fmla="*/ 2 h 864"/>
              <a:gd name="T22" fmla="*/ 2 w 8144"/>
              <a:gd name="T23" fmla="*/ 2 h 864"/>
              <a:gd name="T24" fmla="*/ 2 w 8144"/>
              <a:gd name="T25" fmla="*/ 2 h 864"/>
              <a:gd name="T26" fmla="*/ 2 w 8144"/>
              <a:gd name="T27" fmla="*/ 2 h 864"/>
              <a:gd name="T28" fmla="*/ 2 w 8144"/>
              <a:gd name="T29" fmla="*/ 2 h 864"/>
              <a:gd name="T30" fmla="*/ 2 w 8144"/>
              <a:gd name="T31" fmla="*/ 2 h 864"/>
              <a:gd name="T32" fmla="*/ 0 w 8144"/>
              <a:gd name="T33" fmla="*/ 2 h 864"/>
              <a:gd name="T34" fmla="*/ 2 w 8144"/>
              <a:gd name="T35" fmla="*/ 2 h 864"/>
              <a:gd name="T36" fmla="*/ 0 w 8144"/>
              <a:gd name="T37" fmla="*/ 0 h 86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44"/>
              <a:gd name="T58" fmla="*/ 0 h 864"/>
              <a:gd name="T59" fmla="*/ 8144 w 8144"/>
              <a:gd name="T60" fmla="*/ 864 h 86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44" h="864">
                <a:moveTo>
                  <a:pt x="0" y="0"/>
                </a:moveTo>
                <a:lnTo>
                  <a:pt x="1842" y="0"/>
                </a:lnTo>
                <a:cubicBezTo>
                  <a:pt x="1983" y="0"/>
                  <a:pt x="2097" y="13"/>
                  <a:pt x="2097" y="27"/>
                </a:cubicBezTo>
                <a:lnTo>
                  <a:pt x="2097" y="108"/>
                </a:lnTo>
                <a:lnTo>
                  <a:pt x="6048" y="108"/>
                </a:lnTo>
                <a:lnTo>
                  <a:pt x="6048" y="27"/>
                </a:lnTo>
                <a:cubicBezTo>
                  <a:pt x="6048" y="13"/>
                  <a:pt x="6162" y="0"/>
                  <a:pt x="6303" y="0"/>
                </a:cubicBezTo>
                <a:lnTo>
                  <a:pt x="8144" y="0"/>
                </a:lnTo>
                <a:lnTo>
                  <a:pt x="7126" y="378"/>
                </a:lnTo>
                <a:lnTo>
                  <a:pt x="8144" y="756"/>
                </a:lnTo>
                <a:lnTo>
                  <a:pt x="7066" y="756"/>
                </a:lnTo>
                <a:lnTo>
                  <a:pt x="7066" y="837"/>
                </a:lnTo>
                <a:cubicBezTo>
                  <a:pt x="7066" y="852"/>
                  <a:pt x="6952" y="864"/>
                  <a:pt x="6812" y="864"/>
                </a:cubicBezTo>
                <a:lnTo>
                  <a:pt x="1333" y="864"/>
                </a:lnTo>
                <a:cubicBezTo>
                  <a:pt x="1193" y="864"/>
                  <a:pt x="1079" y="852"/>
                  <a:pt x="1079" y="837"/>
                </a:cubicBezTo>
                <a:lnTo>
                  <a:pt x="1079" y="756"/>
                </a:lnTo>
                <a:lnTo>
                  <a:pt x="0" y="756"/>
                </a:lnTo>
                <a:lnTo>
                  <a:pt x="1018" y="378"/>
                </a:lnTo>
                <a:lnTo>
                  <a:pt x="0" y="0"/>
                </a:lnTo>
                <a:close/>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3" name="Freeform 3">
            <a:extLst>
              <a:ext uri="{FF2B5EF4-FFF2-40B4-BE49-F238E27FC236}">
                <a16:creationId xmlns:a16="http://schemas.microsoft.com/office/drawing/2014/main" id="{00000000-0008-0000-0A00-0000B1920000}"/>
              </a:ext>
            </a:extLst>
          </xdr:cNvPr>
          <xdr:cNvSpPr>
            <a:spLocks/>
          </xdr:cNvSpPr>
        </xdr:nvSpPr>
        <xdr:spPr bwMode="auto">
          <a:xfrm>
            <a:off x="3524" y="1332"/>
            <a:ext cx="778" cy="62"/>
          </a:xfrm>
          <a:custGeom>
            <a:avLst/>
            <a:gdLst>
              <a:gd name="T0" fmla="*/ 2 w 1018"/>
              <a:gd name="T1" fmla="*/ 0 h 81"/>
              <a:gd name="T2" fmla="*/ 2 w 1018"/>
              <a:gd name="T3" fmla="*/ 2 h 81"/>
              <a:gd name="T4" fmla="*/ 2 w 1018"/>
              <a:gd name="T5" fmla="*/ 2 h 81"/>
              <a:gd name="T6" fmla="*/ 0 w 1018"/>
              <a:gd name="T7" fmla="*/ 2 h 81"/>
              <a:gd name="T8" fmla="*/ 2 w 1018"/>
              <a:gd name="T9" fmla="*/ 2 h 81"/>
              <a:gd name="T10" fmla="*/ 2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1018" y="0"/>
                </a:moveTo>
                <a:cubicBezTo>
                  <a:pt x="1018" y="15"/>
                  <a:pt x="904" y="27"/>
                  <a:pt x="763" y="27"/>
                </a:cubicBezTo>
                <a:lnTo>
                  <a:pt x="254" y="27"/>
                </a:lnTo>
                <a:cubicBezTo>
                  <a:pt x="114" y="27"/>
                  <a:pt x="0" y="40"/>
                  <a:pt x="0" y="54"/>
                </a:cubicBezTo>
                <a:cubicBezTo>
                  <a:pt x="0" y="69"/>
                  <a:pt x="114" y="81"/>
                  <a:pt x="254" y="81"/>
                </a:cubicBezTo>
                <a:lnTo>
                  <a:pt x="1018"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4" name="Freeform 4">
            <a:extLst>
              <a:ext uri="{FF2B5EF4-FFF2-40B4-BE49-F238E27FC236}">
                <a16:creationId xmlns:a16="http://schemas.microsoft.com/office/drawing/2014/main" id="{00000000-0008-0000-0A00-0000B2920000}"/>
              </a:ext>
            </a:extLst>
          </xdr:cNvPr>
          <xdr:cNvSpPr>
            <a:spLocks/>
          </xdr:cNvSpPr>
        </xdr:nvSpPr>
        <xdr:spPr bwMode="auto">
          <a:xfrm>
            <a:off x="7323" y="1332"/>
            <a:ext cx="778" cy="62"/>
          </a:xfrm>
          <a:custGeom>
            <a:avLst/>
            <a:gdLst>
              <a:gd name="T0" fmla="*/ 0 w 1018"/>
              <a:gd name="T1" fmla="*/ 0 h 81"/>
              <a:gd name="T2" fmla="*/ 2 w 1018"/>
              <a:gd name="T3" fmla="*/ 2 h 81"/>
              <a:gd name="T4" fmla="*/ 2 w 1018"/>
              <a:gd name="T5" fmla="*/ 2 h 81"/>
              <a:gd name="T6" fmla="*/ 2 w 1018"/>
              <a:gd name="T7" fmla="*/ 2 h 81"/>
              <a:gd name="T8" fmla="*/ 2 w 1018"/>
              <a:gd name="T9" fmla="*/ 2 h 81"/>
              <a:gd name="T10" fmla="*/ 0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0" y="0"/>
                </a:moveTo>
                <a:cubicBezTo>
                  <a:pt x="0" y="15"/>
                  <a:pt x="114" y="27"/>
                  <a:pt x="255" y="27"/>
                </a:cubicBezTo>
                <a:lnTo>
                  <a:pt x="764" y="27"/>
                </a:lnTo>
                <a:cubicBezTo>
                  <a:pt x="904" y="27"/>
                  <a:pt x="1018" y="40"/>
                  <a:pt x="1018" y="54"/>
                </a:cubicBezTo>
                <a:cubicBezTo>
                  <a:pt x="1018" y="69"/>
                  <a:pt x="904" y="81"/>
                  <a:pt x="764" y="81"/>
                </a:cubicBezTo>
                <a:lnTo>
                  <a:pt x="0"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5" name="Line 5">
            <a:extLst>
              <a:ext uri="{FF2B5EF4-FFF2-40B4-BE49-F238E27FC236}">
                <a16:creationId xmlns:a16="http://schemas.microsoft.com/office/drawing/2014/main" id="{00000000-0008-0000-0A00-0000B3920000}"/>
              </a:ext>
            </a:extLst>
          </xdr:cNvPr>
          <xdr:cNvSpPr>
            <a:spLocks noChangeShapeType="1"/>
          </xdr:cNvSpPr>
        </xdr:nvSpPr>
        <xdr:spPr bwMode="auto">
          <a:xfrm>
            <a:off x="3524"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56" name="Line 6">
            <a:extLst>
              <a:ext uri="{FF2B5EF4-FFF2-40B4-BE49-F238E27FC236}">
                <a16:creationId xmlns:a16="http://schemas.microsoft.com/office/drawing/2014/main" id="{00000000-0008-0000-0A00-0000B4920000}"/>
              </a:ext>
            </a:extLst>
          </xdr:cNvPr>
          <xdr:cNvSpPr>
            <a:spLocks noChangeShapeType="1"/>
          </xdr:cNvSpPr>
        </xdr:nvSpPr>
        <xdr:spPr bwMode="auto">
          <a:xfrm>
            <a:off x="8101"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768350</xdr:colOff>
      <xdr:row>32</xdr:row>
      <xdr:rowOff>66676</xdr:rowOff>
    </xdr:from>
    <xdr:to>
      <xdr:col>7</xdr:col>
      <xdr:colOff>72964</xdr:colOff>
      <xdr:row>34</xdr:row>
      <xdr:rowOff>104776</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2457450" y="8191501"/>
          <a:ext cx="3371850" cy="419100"/>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1" i="0" u="none" strike="noStrike" baseline="0">
              <a:solidFill>
                <a:srgbClr val="000000"/>
              </a:solidFill>
              <a:latin typeface="HGSｺﾞｼｯｸE"/>
              <a:ea typeface="HGSｺﾞｼｯｸE"/>
            </a:rPr>
            <a:t>アルコールリスト</a:t>
          </a:r>
        </a:p>
      </xdr:txBody>
    </xdr:sp>
    <xdr:clientData/>
  </xdr:twoCellAnchor>
  <mc:AlternateContent xmlns:mc="http://schemas.openxmlformats.org/markup-compatibility/2006">
    <mc:Choice xmlns:a14="http://schemas.microsoft.com/office/drawing/2010/main" Requires="a14">
      <xdr:twoCellAnchor editAs="oneCell">
        <xdr:from>
          <xdr:col>1</xdr:col>
          <xdr:colOff>25400</xdr:colOff>
          <xdr:row>49</xdr:row>
          <xdr:rowOff>25400</xdr:rowOff>
        </xdr:from>
        <xdr:to>
          <xdr:col>1</xdr:col>
          <xdr:colOff>635000</xdr:colOff>
          <xdr:row>49</xdr:row>
          <xdr:rowOff>241300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25400</xdr:rowOff>
        </xdr:from>
        <xdr:to>
          <xdr:col>1</xdr:col>
          <xdr:colOff>622300</xdr:colOff>
          <xdr:row>50</xdr:row>
          <xdr:rowOff>222250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12700</xdr:colOff>
      <xdr:row>4</xdr:row>
      <xdr:rowOff>139700</xdr:rowOff>
    </xdr:from>
    <xdr:to>
      <xdr:col>14</xdr:col>
      <xdr:colOff>488950</xdr:colOff>
      <xdr:row>8</xdr:row>
      <xdr:rowOff>95250</xdr:rowOff>
    </xdr:to>
    <xdr:sp macro="" textlink="">
      <xdr:nvSpPr>
        <xdr:cNvPr id="12" name="四角形: 角を丸くする 11">
          <a:extLst>
            <a:ext uri="{FF2B5EF4-FFF2-40B4-BE49-F238E27FC236}">
              <a16:creationId xmlns:a16="http://schemas.microsoft.com/office/drawing/2014/main" id="{00000000-0008-0000-0A00-00000C000000}"/>
            </a:ext>
          </a:extLst>
        </xdr:cNvPr>
        <xdr:cNvSpPr/>
      </xdr:nvSpPr>
      <xdr:spPr>
        <a:xfrm>
          <a:off x="6057900" y="1206500"/>
          <a:ext cx="2971800" cy="86995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rgbClr val="FF0000"/>
              </a:solidFill>
            </a:rPr>
            <a:t>同意事項は必読です。必ず一読し、理解したうえでご注文下さい。本数によっては変更をお願いする場合もございます。</a:t>
          </a:r>
        </a:p>
      </xdr:txBody>
    </xdr:sp>
    <xdr:clientData/>
  </xdr:twoCellAnchor>
  <xdr:twoCellAnchor>
    <xdr:from>
      <xdr:col>11</xdr:col>
      <xdr:colOff>127000</xdr:colOff>
      <xdr:row>40</xdr:row>
      <xdr:rowOff>6350</xdr:rowOff>
    </xdr:from>
    <xdr:to>
      <xdr:col>14</xdr:col>
      <xdr:colOff>552450</xdr:colOff>
      <xdr:row>42</xdr:row>
      <xdr:rowOff>241300</xdr:rowOff>
    </xdr:to>
    <xdr:sp macro="" textlink="">
      <xdr:nvSpPr>
        <xdr:cNvPr id="15" name="四角形: 角を丸くする 14">
          <a:extLst>
            <a:ext uri="{FF2B5EF4-FFF2-40B4-BE49-F238E27FC236}">
              <a16:creationId xmlns:a16="http://schemas.microsoft.com/office/drawing/2014/main" id="{00000000-0008-0000-0A00-00000F000000}"/>
            </a:ext>
          </a:extLst>
        </xdr:cNvPr>
        <xdr:cNvSpPr/>
      </xdr:nvSpPr>
      <xdr:spPr>
        <a:xfrm>
          <a:off x="7023100" y="10274300"/>
          <a:ext cx="2070100" cy="86995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rgbClr val="FF0000"/>
              </a:solidFill>
            </a:rPr>
            <a:t>連泊で</a:t>
          </a:r>
          <a:r>
            <a:rPr kumimoji="1" lang="en-US" altLang="ja-JP" sz="1200">
              <a:solidFill>
                <a:srgbClr val="FF0000"/>
              </a:solidFill>
            </a:rPr>
            <a:t>2</a:t>
          </a:r>
          <a:r>
            <a:rPr kumimoji="1" lang="ja-JP" altLang="en-US" sz="1200">
              <a:solidFill>
                <a:srgbClr val="FF0000"/>
              </a:solidFill>
            </a:rPr>
            <a:t>日間注文希望の方はシートをコピーし、</a:t>
          </a:r>
          <a:r>
            <a:rPr kumimoji="1" lang="en-US" altLang="ja-JP" sz="1200">
              <a:solidFill>
                <a:srgbClr val="FF0000"/>
              </a:solidFill>
            </a:rPr>
            <a:t>2</a:t>
          </a:r>
          <a:r>
            <a:rPr kumimoji="1" lang="ja-JP" altLang="en-US" sz="1200">
              <a:solidFill>
                <a:srgbClr val="FF0000"/>
              </a:solidFill>
            </a:rPr>
            <a:t>日分提出してください。</a:t>
          </a:r>
        </a:p>
      </xdr:txBody>
    </xdr:sp>
    <xdr:clientData/>
  </xdr:twoCellAnchor>
  <xdr:twoCellAnchor>
    <xdr:from>
      <xdr:col>11</xdr:col>
      <xdr:colOff>393700</xdr:colOff>
      <xdr:row>22</xdr:row>
      <xdr:rowOff>0</xdr:rowOff>
    </xdr:from>
    <xdr:to>
      <xdr:col>14</xdr:col>
      <xdr:colOff>571873</xdr:colOff>
      <xdr:row>28</xdr:row>
      <xdr:rowOff>69850</xdr:rowOff>
    </xdr:to>
    <xdr:sp macro="" textlink="">
      <xdr:nvSpPr>
        <xdr:cNvPr id="16" name="四角形: 角を丸くする 15">
          <a:extLst>
            <a:ext uri="{FF2B5EF4-FFF2-40B4-BE49-F238E27FC236}">
              <a16:creationId xmlns:a16="http://schemas.microsoft.com/office/drawing/2014/main" id="{00000000-0008-0000-0A00-000010000000}"/>
            </a:ext>
          </a:extLst>
        </xdr:cNvPr>
        <xdr:cNvSpPr/>
      </xdr:nvSpPr>
      <xdr:spPr>
        <a:xfrm>
          <a:off x="7289800" y="5613400"/>
          <a:ext cx="1822823" cy="205105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飲酒許可を希望する場合、上記内容を理解していただくため、申請書へはデータが反映されておりません。注意事項をご理解いただき、団体名と責任者名をご入力ください。</a:t>
          </a:r>
          <a:endParaRPr lang="ja-JP" altLang="ja-JP">
            <a:effectLst/>
          </a:endParaRPr>
        </a:p>
      </xdr:txBody>
    </xdr:sp>
    <xdr:clientData/>
  </xdr:twoCellAnchor>
  <xdr:twoCellAnchor>
    <xdr:from>
      <xdr:col>11</xdr:col>
      <xdr:colOff>342900</xdr:colOff>
      <xdr:row>37</xdr:row>
      <xdr:rowOff>0</xdr:rowOff>
    </xdr:from>
    <xdr:to>
      <xdr:col>14</xdr:col>
      <xdr:colOff>521073</xdr:colOff>
      <xdr:row>39</xdr:row>
      <xdr:rowOff>120650</xdr:rowOff>
    </xdr:to>
    <xdr:sp macro="" textlink="">
      <xdr:nvSpPr>
        <xdr:cNvPr id="17" name="四角形: 角を丸くする 16">
          <a:extLst>
            <a:ext uri="{FF2B5EF4-FFF2-40B4-BE49-F238E27FC236}">
              <a16:creationId xmlns:a16="http://schemas.microsoft.com/office/drawing/2014/main" id="{00000000-0008-0000-0A00-000011000000}"/>
            </a:ext>
          </a:extLst>
        </xdr:cNvPr>
        <xdr:cNvSpPr/>
      </xdr:nvSpPr>
      <xdr:spPr>
        <a:xfrm>
          <a:off x="7239000" y="9315450"/>
          <a:ext cx="1822823" cy="75565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飲酒可能時間をご確認ください。</a:t>
          </a:r>
          <a:endParaRPr lang="ja-JP" altLang="ja-JP">
            <a:effectLst/>
          </a:endParaRPr>
        </a:p>
      </xdr:txBody>
    </xdr:sp>
    <xdr:clientData/>
  </xdr:twoCellAnchor>
  <xdr:twoCellAnchor>
    <xdr:from>
      <xdr:col>11</xdr:col>
      <xdr:colOff>317500</xdr:colOff>
      <xdr:row>47</xdr:row>
      <xdr:rowOff>63500</xdr:rowOff>
    </xdr:from>
    <xdr:to>
      <xdr:col>14</xdr:col>
      <xdr:colOff>495673</xdr:colOff>
      <xdr:row>51</xdr:row>
      <xdr:rowOff>133350</xdr:rowOff>
    </xdr:to>
    <xdr:sp macro="" textlink="">
      <xdr:nvSpPr>
        <xdr:cNvPr id="18" name="四角形: 角を丸くする 17">
          <a:extLst>
            <a:ext uri="{FF2B5EF4-FFF2-40B4-BE49-F238E27FC236}">
              <a16:creationId xmlns:a16="http://schemas.microsoft.com/office/drawing/2014/main" id="{00000000-0008-0000-0A00-000012000000}"/>
            </a:ext>
          </a:extLst>
        </xdr:cNvPr>
        <xdr:cNvSpPr/>
      </xdr:nvSpPr>
      <xdr:spPr>
        <a:xfrm>
          <a:off x="7213600" y="12553950"/>
          <a:ext cx="1822823" cy="106045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アルコールの精算だけ別になる場合には別の方にチェックしてください。</a:t>
          </a:r>
          <a:r>
            <a:rPr kumimoji="1" lang="ja-JP" altLang="en-US" sz="1100">
              <a:solidFill>
                <a:schemeClr val="dk1"/>
              </a:solidFill>
              <a:effectLst/>
              <a:latin typeface="+mn-lt"/>
              <a:ea typeface="+mn-ea"/>
              <a:cs typeface="+mn-cs"/>
            </a:rPr>
            <a:t>　　</a:t>
          </a:r>
          <a:endParaRPr lang="ja-JP" altLang="ja-JP">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1022350</xdr:colOff>
      <xdr:row>0</xdr:row>
      <xdr:rowOff>279400</xdr:rowOff>
    </xdr:from>
    <xdr:to>
      <xdr:col>8</xdr:col>
      <xdr:colOff>508000</xdr:colOff>
      <xdr:row>4</xdr:row>
      <xdr:rowOff>44450</xdr:rowOff>
    </xdr:to>
    <xdr:sp macro="" textlink="">
      <xdr:nvSpPr>
        <xdr:cNvPr id="2" name="四角形: 角を丸くする 1">
          <a:extLst>
            <a:ext uri="{FF2B5EF4-FFF2-40B4-BE49-F238E27FC236}">
              <a16:creationId xmlns:a16="http://schemas.microsoft.com/office/drawing/2014/main" id="{00000000-0008-0000-0B00-000002000000}"/>
            </a:ext>
          </a:extLst>
        </xdr:cNvPr>
        <xdr:cNvSpPr/>
      </xdr:nvSpPr>
      <xdr:spPr>
        <a:xfrm>
          <a:off x="4699000" y="279400"/>
          <a:ext cx="2851150" cy="66675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200">
              <a:solidFill>
                <a:srgbClr val="FF0000"/>
              </a:solidFill>
            </a:rPr>
            <a:t>どのセットにどんな道具が入っているかご確認ください。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63500</xdr:colOff>
          <xdr:row>55</xdr:row>
          <xdr:rowOff>12700</xdr:rowOff>
        </xdr:from>
        <xdr:to>
          <xdr:col>17</xdr:col>
          <xdr:colOff>349250</xdr:colOff>
          <xdr:row>55</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298450</xdr:colOff>
      <xdr:row>55</xdr:row>
      <xdr:rowOff>25400</xdr:rowOff>
    </xdr:from>
    <xdr:to>
      <xdr:col>22</xdr:col>
      <xdr:colOff>553450</xdr:colOff>
      <xdr:row>55</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19</xdr:col>
      <xdr:colOff>285750</xdr:colOff>
      <xdr:row>51</xdr:row>
      <xdr:rowOff>25400</xdr:rowOff>
    </xdr:from>
    <xdr:to>
      <xdr:col>22</xdr:col>
      <xdr:colOff>540750</xdr:colOff>
      <xdr:row>51</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19</xdr:col>
      <xdr:colOff>292100</xdr:colOff>
      <xdr:row>52</xdr:row>
      <xdr:rowOff>12700</xdr:rowOff>
    </xdr:from>
    <xdr:to>
      <xdr:col>22</xdr:col>
      <xdr:colOff>547100</xdr:colOff>
      <xdr:row>52</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19</xdr:col>
      <xdr:colOff>298450</xdr:colOff>
      <xdr:row>54</xdr:row>
      <xdr:rowOff>31750</xdr:rowOff>
    </xdr:from>
    <xdr:to>
      <xdr:col>22</xdr:col>
      <xdr:colOff>553450</xdr:colOff>
      <xdr:row>54</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17</xdr:col>
          <xdr:colOff>63500</xdr:colOff>
          <xdr:row>54</xdr:row>
          <xdr:rowOff>12700</xdr:rowOff>
        </xdr:from>
        <xdr:to>
          <xdr:col>17</xdr:col>
          <xdr:colOff>349250</xdr:colOff>
          <xdr:row>54</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14</xdr:row>
      <xdr:rowOff>12700</xdr:rowOff>
    </xdr:from>
    <xdr:to>
      <xdr:col>23</xdr:col>
      <xdr:colOff>552450</xdr:colOff>
      <xdr:row>18</xdr:row>
      <xdr:rowOff>222250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51850" y="3314700"/>
          <a:ext cx="533400" cy="1123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8</xdr:row>
          <xdr:rowOff>25400</xdr:rowOff>
        </xdr:from>
        <xdr:to>
          <xdr:col>3</xdr:col>
          <xdr:colOff>368300</xdr:colOff>
          <xdr:row>9</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8</xdr:row>
          <xdr:rowOff>25400</xdr:rowOff>
        </xdr:from>
        <xdr:to>
          <xdr:col>5</xdr:col>
          <xdr:colOff>292100</xdr:colOff>
          <xdr:row>9</xdr:row>
          <xdr:rowOff>6350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8</xdr:row>
          <xdr:rowOff>12700</xdr:rowOff>
        </xdr:from>
        <xdr:to>
          <xdr:col>7</xdr:col>
          <xdr:colOff>349250</xdr:colOff>
          <xdr:row>8</xdr:row>
          <xdr:rowOff>222250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23</xdr:row>
          <xdr:rowOff>6350</xdr:rowOff>
        </xdr:from>
        <xdr:to>
          <xdr:col>3</xdr:col>
          <xdr:colOff>355600</xdr:colOff>
          <xdr:row>23</xdr:row>
          <xdr:rowOff>215900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4</xdr:col>
          <xdr:colOff>361950</xdr:colOff>
          <xdr:row>23</xdr:row>
          <xdr:rowOff>222250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42</xdr:row>
          <xdr:rowOff>12700</xdr:rowOff>
        </xdr:from>
        <xdr:to>
          <xdr:col>3</xdr:col>
          <xdr:colOff>349250</xdr:colOff>
          <xdr:row>42</xdr:row>
          <xdr:rowOff>222250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42</xdr:row>
          <xdr:rowOff>25400</xdr:rowOff>
        </xdr:from>
        <xdr:to>
          <xdr:col>6</xdr:col>
          <xdr:colOff>292100</xdr:colOff>
          <xdr:row>43</xdr:row>
          <xdr:rowOff>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43</xdr:row>
          <xdr:rowOff>12700</xdr:rowOff>
        </xdr:from>
        <xdr:to>
          <xdr:col>3</xdr:col>
          <xdr:colOff>349250</xdr:colOff>
          <xdr:row>43</xdr:row>
          <xdr:rowOff>222250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68</xdr:row>
          <xdr:rowOff>12700</xdr:rowOff>
        </xdr:from>
        <xdr:to>
          <xdr:col>0</xdr:col>
          <xdr:colOff>450850</xdr:colOff>
          <xdr:row>68</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23</xdr:row>
          <xdr:rowOff>6350</xdr:rowOff>
        </xdr:from>
        <xdr:to>
          <xdr:col>6</xdr:col>
          <xdr:colOff>6350</xdr:colOff>
          <xdr:row>23</xdr:row>
          <xdr:rowOff>215900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23</xdr:row>
          <xdr:rowOff>0</xdr:rowOff>
        </xdr:from>
        <xdr:to>
          <xdr:col>7</xdr:col>
          <xdr:colOff>215900</xdr:colOff>
          <xdr:row>23</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69850</xdr:colOff>
      <xdr:row>48</xdr:row>
      <xdr:rowOff>158750</xdr:rowOff>
    </xdr:from>
    <xdr:to>
      <xdr:col>15</xdr:col>
      <xdr:colOff>381000</xdr:colOff>
      <xdr:row>52</xdr:row>
      <xdr:rowOff>107950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4578350" y="11626850"/>
          <a:ext cx="3327400" cy="863600"/>
        </a:xfrm>
        <a:prstGeom prst="roundRect">
          <a:avLst/>
        </a:prstGeom>
        <a:solidFill>
          <a:srgbClr val="FFFF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弁当・飲み物・野外炊事・備品等、すべてプルダウンにて項目を選択できます。右に出る▼マークをクリックし、一覧をご確認ください。</a:t>
          </a:r>
        </a:p>
      </xdr:txBody>
    </xdr:sp>
    <xdr:clientData/>
  </xdr:twoCellAnchor>
  <xdr:twoCellAnchor>
    <xdr:from>
      <xdr:col>25</xdr:col>
      <xdr:colOff>120650</xdr:colOff>
      <xdr:row>6</xdr:row>
      <xdr:rowOff>158750</xdr:rowOff>
    </xdr:from>
    <xdr:to>
      <xdr:col>31</xdr:col>
      <xdr:colOff>88900</xdr:colOff>
      <xdr:row>11</xdr:row>
      <xdr:rowOff>196850</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12954000" y="1892300"/>
          <a:ext cx="3232150" cy="118110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200">
              <a:solidFill>
                <a:srgbClr val="FF0000"/>
              </a:solidFill>
            </a:rPr>
            <a:t>※</a:t>
          </a:r>
          <a:r>
            <a:rPr kumimoji="1" lang="ja-JP" altLang="en-US" sz="1200">
              <a:solidFill>
                <a:srgbClr val="FF0000"/>
              </a:solidFill>
            </a:rPr>
            <a:t>弁当・飲み物・野外炊事同様、アクティビティについても、すべてプルダウンにて項目を選択できます。右に出る▼マークをクリックし、一覧をご確認ください。</a:t>
          </a:r>
        </a:p>
      </xdr:txBody>
    </xdr:sp>
    <xdr:clientData/>
  </xdr:twoCellAnchor>
  <xdr:twoCellAnchor>
    <xdr:from>
      <xdr:col>11</xdr:col>
      <xdr:colOff>139700</xdr:colOff>
      <xdr:row>104</xdr:row>
      <xdr:rowOff>114300</xdr:rowOff>
    </xdr:from>
    <xdr:to>
      <xdr:col>15</xdr:col>
      <xdr:colOff>342900</xdr:colOff>
      <xdr:row>106</xdr:row>
      <xdr:rowOff>190500</xdr:rowOff>
    </xdr:to>
    <xdr:sp macro="" textlink="">
      <xdr:nvSpPr>
        <xdr:cNvPr id="44" name="四角形: 角を丸くする 43">
          <a:extLst>
            <a:ext uri="{FF2B5EF4-FFF2-40B4-BE49-F238E27FC236}">
              <a16:creationId xmlns:a16="http://schemas.microsoft.com/office/drawing/2014/main" id="{00000000-0008-0000-0100-00002C000000}"/>
            </a:ext>
          </a:extLst>
        </xdr:cNvPr>
        <xdr:cNvSpPr/>
      </xdr:nvSpPr>
      <xdr:spPr>
        <a:xfrm>
          <a:off x="5251450" y="24498300"/>
          <a:ext cx="2616200" cy="565150"/>
        </a:xfrm>
        <a:prstGeom prst="roundRect">
          <a:avLst/>
        </a:prstGeom>
        <a:solidFill>
          <a:srgbClr val="FFFF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600">
              <a:solidFill>
                <a:srgbClr val="FF0000"/>
              </a:solidFill>
            </a:rPr>
            <a:t>以下、施設記入分です。</a:t>
          </a:r>
        </a:p>
      </xdr:txBody>
    </xdr:sp>
    <xdr:clientData/>
  </xdr:twoCellAnchor>
  <xdr:twoCellAnchor>
    <xdr:from>
      <xdr:col>0</xdr:col>
      <xdr:colOff>241300</xdr:colOff>
      <xdr:row>0</xdr:row>
      <xdr:rowOff>12700</xdr:rowOff>
    </xdr:from>
    <xdr:to>
      <xdr:col>11</xdr:col>
      <xdr:colOff>234950</xdr:colOff>
      <xdr:row>1</xdr:row>
      <xdr:rowOff>6350</xdr:rowOff>
    </xdr:to>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241300" y="12700"/>
          <a:ext cx="5105400" cy="38735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rgbClr val="FF0000"/>
              </a:solidFill>
            </a:rPr>
            <a:t>灰色のついたセルは入力しないでください。計算式等が反映されています。</a:t>
          </a:r>
        </a:p>
      </xdr:txBody>
    </xdr:sp>
    <xdr:clientData/>
  </xdr:twoCellAnchor>
  <xdr:twoCellAnchor>
    <xdr:from>
      <xdr:col>10</xdr:col>
      <xdr:colOff>95250</xdr:colOff>
      <xdr:row>3</xdr:row>
      <xdr:rowOff>25400</xdr:rowOff>
    </xdr:from>
    <xdr:to>
      <xdr:col>12</xdr:col>
      <xdr:colOff>431800</xdr:colOff>
      <xdr:row>3</xdr:row>
      <xdr:rowOff>323850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4603750" y="1035050"/>
          <a:ext cx="1543050" cy="2984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　団体名の入力</a:t>
          </a:r>
        </a:p>
      </xdr:txBody>
    </xdr:sp>
    <xdr:clientData/>
  </xdr:twoCellAnchor>
  <xdr:twoCellAnchor>
    <xdr:from>
      <xdr:col>10</xdr:col>
      <xdr:colOff>88900</xdr:colOff>
      <xdr:row>6</xdr:row>
      <xdr:rowOff>0</xdr:rowOff>
    </xdr:from>
    <xdr:to>
      <xdr:col>15</xdr:col>
      <xdr:colOff>31750</xdr:colOff>
      <xdr:row>7</xdr:row>
      <xdr:rowOff>69850</xdr:rowOff>
    </xdr:to>
    <xdr:sp macro="" textlink="">
      <xdr:nvSpPr>
        <xdr:cNvPr id="46" name="四角形: 角を丸くする 45">
          <a:extLst>
            <a:ext uri="{FF2B5EF4-FFF2-40B4-BE49-F238E27FC236}">
              <a16:creationId xmlns:a16="http://schemas.microsoft.com/office/drawing/2014/main" id="{00000000-0008-0000-0100-00002E000000}"/>
            </a:ext>
          </a:extLst>
        </xdr:cNvPr>
        <xdr:cNvSpPr/>
      </xdr:nvSpPr>
      <xdr:spPr>
        <a:xfrm>
          <a:off x="4597400" y="1733550"/>
          <a:ext cx="2959100" cy="2984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項目に従って入力ください。</a:t>
          </a:r>
          <a:endParaRPr lang="ja-JP" altLang="ja-JP">
            <a:effectLst/>
          </a:endParaRPr>
        </a:p>
      </xdr:txBody>
    </xdr:sp>
    <xdr:clientData/>
  </xdr:twoCellAnchor>
  <xdr:twoCellAnchor>
    <xdr:from>
      <xdr:col>8</xdr:col>
      <xdr:colOff>285750</xdr:colOff>
      <xdr:row>1</xdr:row>
      <xdr:rowOff>69850</xdr:rowOff>
    </xdr:from>
    <xdr:to>
      <xdr:col>15</xdr:col>
      <xdr:colOff>501650</xdr:colOff>
      <xdr:row>2</xdr:row>
      <xdr:rowOff>6350</xdr:rowOff>
    </xdr:to>
    <xdr:sp macro="" textlink="">
      <xdr:nvSpPr>
        <xdr:cNvPr id="47" name="四角形: 角を丸くする 46">
          <a:extLst>
            <a:ext uri="{FF2B5EF4-FFF2-40B4-BE49-F238E27FC236}">
              <a16:creationId xmlns:a16="http://schemas.microsoft.com/office/drawing/2014/main" id="{00000000-0008-0000-0100-00002F000000}"/>
            </a:ext>
          </a:extLst>
        </xdr:cNvPr>
        <xdr:cNvSpPr/>
      </xdr:nvSpPr>
      <xdr:spPr>
        <a:xfrm>
          <a:off x="4114800" y="463550"/>
          <a:ext cx="3911600" cy="2984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この部分は施設記入分です。記入の必要はありません。</a:t>
          </a:r>
          <a:endParaRPr lang="ja-JP" altLang="ja-JP">
            <a:effectLst/>
          </a:endParaRPr>
        </a:p>
      </xdr:txBody>
    </xdr:sp>
    <xdr:clientData/>
  </xdr:twoCellAnchor>
  <xdr:twoCellAnchor>
    <xdr:from>
      <xdr:col>10</xdr:col>
      <xdr:colOff>101600</xdr:colOff>
      <xdr:row>7</xdr:row>
      <xdr:rowOff>190500</xdr:rowOff>
    </xdr:from>
    <xdr:to>
      <xdr:col>15</xdr:col>
      <xdr:colOff>38100</xdr:colOff>
      <xdr:row>10</xdr:row>
      <xdr:rowOff>215900</xdr:rowOff>
    </xdr:to>
    <xdr:sp macro="" textlink="">
      <xdr:nvSpPr>
        <xdr:cNvPr id="48" name="四角形: 角を丸くする 47">
          <a:extLst>
            <a:ext uri="{FF2B5EF4-FFF2-40B4-BE49-F238E27FC236}">
              <a16:creationId xmlns:a16="http://schemas.microsoft.com/office/drawing/2014/main" id="{00000000-0008-0000-0100-000030000000}"/>
            </a:ext>
          </a:extLst>
        </xdr:cNvPr>
        <xdr:cNvSpPr/>
      </xdr:nvSpPr>
      <xdr:spPr>
        <a:xfrm>
          <a:off x="4610100" y="2152650"/>
          <a:ext cx="2952750" cy="7112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　ヨミガナは</a:t>
          </a:r>
          <a:r>
            <a:rPr kumimoji="1" lang="ja-JP" altLang="ja-JP" sz="1100">
              <a:solidFill>
                <a:schemeClr val="dk1"/>
              </a:solidFill>
              <a:effectLst/>
              <a:latin typeface="+mn-lt"/>
              <a:ea typeface="+mn-ea"/>
              <a:cs typeface="+mn-cs"/>
            </a:rPr>
            <a:t>自動でカタカナ変換されます。変換された文字が違う場合は削除し、</a:t>
          </a:r>
          <a:r>
            <a:rPr kumimoji="1" lang="ja-JP" altLang="en-US" sz="1100">
              <a:solidFill>
                <a:schemeClr val="dk1"/>
              </a:solidFill>
              <a:effectLst/>
              <a:latin typeface="+mn-lt"/>
              <a:ea typeface="+mn-ea"/>
              <a:cs typeface="+mn-cs"/>
            </a:rPr>
            <a:t>手</a:t>
          </a:r>
          <a:r>
            <a:rPr kumimoji="1" lang="ja-JP" altLang="ja-JP" sz="1100">
              <a:solidFill>
                <a:schemeClr val="dk1"/>
              </a:solidFill>
              <a:effectLst/>
              <a:latin typeface="+mn-lt"/>
              <a:ea typeface="+mn-ea"/>
              <a:cs typeface="+mn-cs"/>
            </a:rPr>
            <a:t>入力してください。</a:t>
          </a:r>
          <a:endParaRPr lang="ja-JP" altLang="ja-JP">
            <a:effectLst/>
          </a:endParaRPr>
        </a:p>
      </xdr:txBody>
    </xdr:sp>
    <xdr:clientData/>
  </xdr:twoCellAnchor>
  <xdr:twoCellAnchor>
    <xdr:from>
      <xdr:col>10</xdr:col>
      <xdr:colOff>107950</xdr:colOff>
      <xdr:row>11</xdr:row>
      <xdr:rowOff>63500</xdr:rowOff>
    </xdr:from>
    <xdr:to>
      <xdr:col>15</xdr:col>
      <xdr:colOff>50800</xdr:colOff>
      <xdr:row>13</xdr:row>
      <xdr:rowOff>209550</xdr:rowOff>
    </xdr:to>
    <xdr:sp macro="" textlink="">
      <xdr:nvSpPr>
        <xdr:cNvPr id="49" name="四角形: 角を丸くする 48">
          <a:extLst>
            <a:ext uri="{FF2B5EF4-FFF2-40B4-BE49-F238E27FC236}">
              <a16:creationId xmlns:a16="http://schemas.microsoft.com/office/drawing/2014/main" id="{00000000-0008-0000-0100-000031000000}"/>
            </a:ext>
          </a:extLst>
        </xdr:cNvPr>
        <xdr:cNvSpPr/>
      </xdr:nvSpPr>
      <xdr:spPr>
        <a:xfrm>
          <a:off x="4616450" y="2940050"/>
          <a:ext cx="2959100" cy="7112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名栗げんきプラザを使用する目的です。「観光」や「レジャー」という目的では許可がおりません。</a:t>
          </a:r>
          <a:endParaRPr lang="ja-JP" altLang="ja-JP">
            <a:effectLst/>
          </a:endParaRPr>
        </a:p>
      </xdr:txBody>
    </xdr:sp>
    <xdr:clientData/>
  </xdr:twoCellAnchor>
  <xdr:twoCellAnchor>
    <xdr:from>
      <xdr:col>10</xdr:col>
      <xdr:colOff>101600</xdr:colOff>
      <xdr:row>14</xdr:row>
      <xdr:rowOff>12700</xdr:rowOff>
    </xdr:from>
    <xdr:to>
      <xdr:col>15</xdr:col>
      <xdr:colOff>69850</xdr:colOff>
      <xdr:row>16</xdr:row>
      <xdr:rowOff>158750</xdr:rowOff>
    </xdr:to>
    <xdr:sp macro="" textlink="">
      <xdr:nvSpPr>
        <xdr:cNvPr id="50" name="四角形: 角を丸くする 49">
          <a:extLst>
            <a:ext uri="{FF2B5EF4-FFF2-40B4-BE49-F238E27FC236}">
              <a16:creationId xmlns:a16="http://schemas.microsoft.com/office/drawing/2014/main" id="{00000000-0008-0000-0100-000032000000}"/>
            </a:ext>
          </a:extLst>
        </xdr:cNvPr>
        <xdr:cNvSpPr/>
      </xdr:nvSpPr>
      <xdr:spPr>
        <a:xfrm>
          <a:off x="4610100" y="3708400"/>
          <a:ext cx="2984500" cy="6032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迷惑メール設定をされている方ご注意ください。</a:t>
          </a:r>
          <a:endParaRPr lang="ja-JP" altLang="ja-JP">
            <a:effectLst/>
          </a:endParaRPr>
        </a:p>
      </xdr:txBody>
    </xdr:sp>
    <xdr:clientData/>
  </xdr:twoCellAnchor>
  <xdr:twoCellAnchor>
    <xdr:from>
      <xdr:col>10</xdr:col>
      <xdr:colOff>88900</xdr:colOff>
      <xdr:row>17</xdr:row>
      <xdr:rowOff>0</xdr:rowOff>
    </xdr:from>
    <xdr:to>
      <xdr:col>15</xdr:col>
      <xdr:colOff>69850</xdr:colOff>
      <xdr:row>20</xdr:row>
      <xdr:rowOff>63500</xdr:rowOff>
    </xdr:to>
    <xdr:sp macro="" textlink="">
      <xdr:nvSpPr>
        <xdr:cNvPr id="51" name="四角形: 角を丸くする 50">
          <a:extLst>
            <a:ext uri="{FF2B5EF4-FFF2-40B4-BE49-F238E27FC236}">
              <a16:creationId xmlns:a16="http://schemas.microsoft.com/office/drawing/2014/main" id="{00000000-0008-0000-0100-000033000000}"/>
            </a:ext>
          </a:extLst>
        </xdr:cNvPr>
        <xdr:cNvSpPr/>
      </xdr:nvSpPr>
      <xdr:spPr>
        <a:xfrm>
          <a:off x="4597400" y="4381500"/>
          <a:ext cx="2997200" cy="7493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登山利用の場合にのみ正丸駅～げんきプラザ間で荷物</a:t>
          </a:r>
          <a:r>
            <a:rPr kumimoji="1" lang="ja-JP" altLang="en-US" sz="1100">
              <a:solidFill>
                <a:schemeClr val="dk1"/>
              </a:solidFill>
              <a:effectLst/>
              <a:latin typeface="+mn-lt"/>
              <a:ea typeface="+mn-ea"/>
              <a:cs typeface="+mn-cs"/>
            </a:rPr>
            <a:t>輸送</a:t>
          </a:r>
          <a:r>
            <a:rPr kumimoji="1" lang="ja-JP" altLang="ja-JP" sz="1100">
              <a:solidFill>
                <a:schemeClr val="dk1"/>
              </a:solidFill>
              <a:effectLst/>
              <a:latin typeface="+mn-lt"/>
              <a:ea typeface="+mn-ea"/>
              <a:cs typeface="+mn-cs"/>
            </a:rPr>
            <a:t>希望承ります。ご希望の方は受取時間を入力してください。</a:t>
          </a:r>
          <a:endParaRPr lang="ja-JP" altLang="ja-JP">
            <a:effectLst/>
          </a:endParaRPr>
        </a:p>
      </xdr:txBody>
    </xdr:sp>
    <xdr:clientData/>
  </xdr:twoCellAnchor>
  <xdr:twoCellAnchor>
    <xdr:from>
      <xdr:col>10</xdr:col>
      <xdr:colOff>101600</xdr:colOff>
      <xdr:row>20</xdr:row>
      <xdr:rowOff>107950</xdr:rowOff>
    </xdr:from>
    <xdr:to>
      <xdr:col>15</xdr:col>
      <xdr:colOff>82550</xdr:colOff>
      <xdr:row>23</xdr:row>
      <xdr:rowOff>0</xdr:rowOff>
    </xdr:to>
    <xdr:sp macro="" textlink="">
      <xdr:nvSpPr>
        <xdr:cNvPr id="52" name="四角形: 角を丸くする 51">
          <a:extLst>
            <a:ext uri="{FF2B5EF4-FFF2-40B4-BE49-F238E27FC236}">
              <a16:creationId xmlns:a16="http://schemas.microsoft.com/office/drawing/2014/main" id="{00000000-0008-0000-0100-000034000000}"/>
            </a:ext>
          </a:extLst>
        </xdr:cNvPr>
        <xdr:cNvSpPr/>
      </xdr:nvSpPr>
      <xdr:spPr>
        <a:xfrm>
          <a:off x="4610100" y="5175250"/>
          <a:ext cx="2997200" cy="5778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提出時点で分かっている場合に入力お願いします。</a:t>
          </a:r>
          <a:endParaRPr lang="ja-JP" altLang="ja-JP">
            <a:effectLst/>
          </a:endParaRPr>
        </a:p>
      </xdr:txBody>
    </xdr:sp>
    <xdr:clientData/>
  </xdr:twoCellAnchor>
  <xdr:twoCellAnchor>
    <xdr:from>
      <xdr:col>10</xdr:col>
      <xdr:colOff>95250</xdr:colOff>
      <xdr:row>23</xdr:row>
      <xdr:rowOff>76200</xdr:rowOff>
    </xdr:from>
    <xdr:to>
      <xdr:col>15</xdr:col>
      <xdr:colOff>76200</xdr:colOff>
      <xdr:row>29</xdr:row>
      <xdr:rowOff>44450</xdr:rowOff>
    </xdr:to>
    <xdr:sp macro="" textlink="">
      <xdr:nvSpPr>
        <xdr:cNvPr id="53" name="四角形: 角を丸くする 52">
          <a:extLst>
            <a:ext uri="{FF2B5EF4-FFF2-40B4-BE49-F238E27FC236}">
              <a16:creationId xmlns:a16="http://schemas.microsoft.com/office/drawing/2014/main" id="{00000000-0008-0000-0100-000035000000}"/>
            </a:ext>
          </a:extLst>
        </xdr:cNvPr>
        <xdr:cNvSpPr/>
      </xdr:nvSpPr>
      <xdr:spPr>
        <a:xfrm>
          <a:off x="4603750" y="5829300"/>
          <a:ext cx="3346450" cy="1339850"/>
        </a:xfrm>
        <a:prstGeom prst="roundRect">
          <a:avLst>
            <a:gd name="adj" fmla="val 9613"/>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男女</a:t>
          </a:r>
          <a:r>
            <a:rPr kumimoji="1" lang="ja-JP" altLang="en-US" sz="1100">
              <a:solidFill>
                <a:schemeClr val="dk1"/>
              </a:solidFill>
              <a:effectLst/>
              <a:latin typeface="+mn-lt"/>
              <a:ea typeface="+mn-ea"/>
              <a:cs typeface="+mn-cs"/>
            </a:rPr>
            <a:t>分かれています</a:t>
          </a:r>
          <a:r>
            <a:rPr kumimoji="1" lang="ja-JP" altLang="ja-JP" sz="1100">
              <a:solidFill>
                <a:schemeClr val="dk1"/>
              </a:solidFill>
              <a:effectLst/>
              <a:latin typeface="+mn-lt"/>
              <a:ea typeface="+mn-ea"/>
              <a:cs typeface="+mn-cs"/>
            </a:rPr>
            <a:t>。ご注意ください。</a:t>
          </a:r>
          <a:endParaRPr lang="ja-JP" altLang="ja-JP">
            <a:effectLst/>
          </a:endParaRPr>
        </a:p>
        <a:p>
          <a:r>
            <a:rPr kumimoji="1" lang="ja-JP" altLang="ja-JP" sz="1100">
              <a:solidFill>
                <a:schemeClr val="dk1"/>
              </a:solidFill>
              <a:effectLst/>
              <a:latin typeface="+mn-lt"/>
              <a:ea typeface="+mn-ea"/>
              <a:cs typeface="+mn-cs"/>
            </a:rPr>
            <a:t>日帰りの方やドライバーなどいる場合含めてください。</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連泊で人数が変更になる場合は、食数と名簿で確認します。こちらには最大人数を入力してください。</a:t>
          </a:r>
          <a:endParaRPr lang="ja-JP" altLang="ja-JP">
            <a:effectLst/>
          </a:endParaRPr>
        </a:p>
      </xdr:txBody>
    </xdr:sp>
    <xdr:clientData/>
  </xdr:twoCellAnchor>
  <xdr:twoCellAnchor>
    <xdr:from>
      <xdr:col>10</xdr:col>
      <xdr:colOff>133350</xdr:colOff>
      <xdr:row>31</xdr:row>
      <xdr:rowOff>203200</xdr:rowOff>
    </xdr:from>
    <xdr:to>
      <xdr:col>15</xdr:col>
      <xdr:colOff>114300</xdr:colOff>
      <xdr:row>34</xdr:row>
      <xdr:rowOff>114300</xdr:rowOff>
    </xdr:to>
    <xdr:sp macro="" textlink="">
      <xdr:nvSpPr>
        <xdr:cNvPr id="54" name="四角形: 角を丸くする 53">
          <a:extLst>
            <a:ext uri="{FF2B5EF4-FFF2-40B4-BE49-F238E27FC236}">
              <a16:creationId xmlns:a16="http://schemas.microsoft.com/office/drawing/2014/main" id="{00000000-0008-0000-0100-000036000000}"/>
            </a:ext>
          </a:extLst>
        </xdr:cNvPr>
        <xdr:cNvSpPr/>
      </xdr:nvSpPr>
      <xdr:spPr>
        <a:xfrm>
          <a:off x="4641850" y="7785100"/>
          <a:ext cx="2997200" cy="5969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調整の関係で希望時間をお受けできない場合もございます。</a:t>
          </a:r>
          <a:endParaRPr lang="ja-JP" altLang="ja-JP">
            <a:effectLst/>
          </a:endParaRPr>
        </a:p>
      </xdr:txBody>
    </xdr:sp>
    <xdr:clientData/>
  </xdr:twoCellAnchor>
  <xdr:twoCellAnchor>
    <xdr:from>
      <xdr:col>10</xdr:col>
      <xdr:colOff>139700</xdr:colOff>
      <xdr:row>39</xdr:row>
      <xdr:rowOff>120650</xdr:rowOff>
    </xdr:from>
    <xdr:to>
      <xdr:col>15</xdr:col>
      <xdr:colOff>120650</xdr:colOff>
      <xdr:row>42</xdr:row>
      <xdr:rowOff>31750</xdr:rowOff>
    </xdr:to>
    <xdr:sp macro="" textlink="">
      <xdr:nvSpPr>
        <xdr:cNvPr id="55" name="四角形: 角を丸くする 54">
          <a:extLst>
            <a:ext uri="{FF2B5EF4-FFF2-40B4-BE49-F238E27FC236}">
              <a16:creationId xmlns:a16="http://schemas.microsoft.com/office/drawing/2014/main" id="{00000000-0008-0000-0100-000037000000}"/>
            </a:ext>
          </a:extLst>
        </xdr:cNvPr>
        <xdr:cNvSpPr/>
      </xdr:nvSpPr>
      <xdr:spPr>
        <a:xfrm>
          <a:off x="4648200" y="9531350"/>
          <a:ext cx="2997200" cy="5969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幼児メニュー希望の方はどちらかにチェック。</a:t>
          </a:r>
          <a:endParaRPr lang="ja-JP" altLang="ja-JP">
            <a:effectLst/>
          </a:endParaRPr>
        </a:p>
      </xdr:txBody>
    </xdr:sp>
    <xdr:clientData/>
  </xdr:twoCellAnchor>
  <xdr:twoCellAnchor>
    <xdr:from>
      <xdr:col>10</xdr:col>
      <xdr:colOff>152400</xdr:colOff>
      <xdr:row>42</xdr:row>
      <xdr:rowOff>76200</xdr:rowOff>
    </xdr:from>
    <xdr:to>
      <xdr:col>15</xdr:col>
      <xdr:colOff>133350</xdr:colOff>
      <xdr:row>44</xdr:row>
      <xdr:rowOff>215900</xdr:rowOff>
    </xdr:to>
    <xdr:sp macro="" textlink="">
      <xdr:nvSpPr>
        <xdr:cNvPr id="56" name="四角形: 角を丸くする 55">
          <a:extLst>
            <a:ext uri="{FF2B5EF4-FFF2-40B4-BE49-F238E27FC236}">
              <a16:creationId xmlns:a16="http://schemas.microsoft.com/office/drawing/2014/main" id="{00000000-0008-0000-0100-000038000000}"/>
            </a:ext>
          </a:extLst>
        </xdr:cNvPr>
        <xdr:cNvSpPr/>
      </xdr:nvSpPr>
      <xdr:spPr>
        <a:xfrm>
          <a:off x="4660900" y="10172700"/>
          <a:ext cx="2997200" cy="5969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朝のみジャグで麦茶を用意することができます。水筒に入れるのは団体です。</a:t>
          </a:r>
          <a:endParaRPr lang="ja-JP" altLang="ja-JP">
            <a:effectLst/>
          </a:endParaRPr>
        </a:p>
      </xdr:txBody>
    </xdr:sp>
    <xdr:clientData/>
  </xdr:twoCellAnchor>
  <xdr:twoCellAnchor>
    <xdr:from>
      <xdr:col>10</xdr:col>
      <xdr:colOff>508000</xdr:colOff>
      <xdr:row>63</xdr:row>
      <xdr:rowOff>57150</xdr:rowOff>
    </xdr:from>
    <xdr:to>
      <xdr:col>15</xdr:col>
      <xdr:colOff>488950</xdr:colOff>
      <xdr:row>67</xdr:row>
      <xdr:rowOff>19050</xdr:rowOff>
    </xdr:to>
    <xdr:sp macro="" textlink="">
      <xdr:nvSpPr>
        <xdr:cNvPr id="57" name="四角形: 角を丸くする 56">
          <a:extLst>
            <a:ext uri="{FF2B5EF4-FFF2-40B4-BE49-F238E27FC236}">
              <a16:creationId xmlns:a16="http://schemas.microsoft.com/office/drawing/2014/main" id="{00000000-0008-0000-0100-000039000000}"/>
            </a:ext>
          </a:extLst>
        </xdr:cNvPr>
        <xdr:cNvSpPr/>
      </xdr:nvSpPr>
      <xdr:spPr>
        <a:xfrm>
          <a:off x="5016500" y="14890750"/>
          <a:ext cx="2997200" cy="8763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炊事開始時間ではありません。食材受取時間です。開始より少し早めに設定し、事前にご確認ください。</a:t>
          </a:r>
          <a:endParaRPr lang="ja-JP" altLang="ja-JP">
            <a:effectLst/>
          </a:endParaRPr>
        </a:p>
      </xdr:txBody>
    </xdr:sp>
    <xdr:clientData/>
  </xdr:twoCellAnchor>
  <xdr:twoCellAnchor>
    <xdr:from>
      <xdr:col>10</xdr:col>
      <xdr:colOff>501650</xdr:colOff>
      <xdr:row>68</xdr:row>
      <xdr:rowOff>6350</xdr:rowOff>
    </xdr:from>
    <xdr:to>
      <xdr:col>15</xdr:col>
      <xdr:colOff>482600</xdr:colOff>
      <xdr:row>76</xdr:row>
      <xdr:rowOff>177800</xdr:rowOff>
    </xdr:to>
    <xdr:sp macro="" textlink="">
      <xdr:nvSpPr>
        <xdr:cNvPr id="58" name="四角形: 角を丸くする 57">
          <a:extLst>
            <a:ext uri="{FF2B5EF4-FFF2-40B4-BE49-F238E27FC236}">
              <a16:creationId xmlns:a16="http://schemas.microsoft.com/office/drawing/2014/main" id="{00000000-0008-0000-0100-00003A000000}"/>
            </a:ext>
          </a:extLst>
        </xdr:cNvPr>
        <xdr:cNvSpPr/>
      </xdr:nvSpPr>
      <xdr:spPr>
        <a:xfrm>
          <a:off x="5010150" y="15982950"/>
          <a:ext cx="2997200" cy="2000250"/>
        </a:xfrm>
        <a:prstGeom prst="roundRect">
          <a:avLst>
            <a:gd name="adj" fmla="val 9218"/>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14</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班の数は全員分です。指導者の方、カメラマンやドライバーがいる場合には含めてください。</a:t>
          </a:r>
          <a:endParaRPr lang="ja-JP" altLang="ja-JP">
            <a:effectLst/>
          </a:endParaRPr>
        </a:p>
        <a:p>
          <a:r>
            <a:rPr kumimoji="1" lang="ja-JP" altLang="ja-JP" sz="1100">
              <a:solidFill>
                <a:schemeClr val="dk1"/>
              </a:solidFill>
              <a:effectLst/>
              <a:latin typeface="+mn-lt"/>
              <a:ea typeface="+mn-ea"/>
              <a:cs typeface="+mn-cs"/>
            </a:rPr>
            <a:t>子どもの班　</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人</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班</a:t>
          </a:r>
          <a:endParaRPr lang="ja-JP" altLang="ja-JP">
            <a:effectLst/>
          </a:endParaRPr>
        </a:p>
        <a:p>
          <a:r>
            <a:rPr kumimoji="1" lang="ja-JP" altLang="ja-JP" sz="1100">
              <a:solidFill>
                <a:schemeClr val="dk1"/>
              </a:solidFill>
              <a:effectLst/>
              <a:latin typeface="+mn-lt"/>
              <a:ea typeface="+mn-ea"/>
              <a:cs typeface="+mn-cs"/>
            </a:rPr>
            <a:t>教員分　</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人</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班</a:t>
          </a:r>
          <a:endParaRPr lang="ja-JP" altLang="ja-JP">
            <a:effectLst/>
          </a:endParaRPr>
        </a:p>
        <a:p>
          <a:r>
            <a:rPr kumimoji="1" lang="ja-JP" altLang="ja-JP" sz="1100">
              <a:solidFill>
                <a:schemeClr val="dk1"/>
              </a:solidFill>
              <a:effectLst/>
              <a:latin typeface="+mn-lt"/>
              <a:ea typeface="+mn-ea"/>
              <a:cs typeface="+mn-cs"/>
            </a:rPr>
            <a:t>という形でもかまいませんが、</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班当たり</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人以上での設定になるため、指導者の方が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人未満の場合は子どもの班に混ぜて設定してください。</a:t>
          </a:r>
          <a:endParaRPr lang="ja-JP" altLang="ja-JP">
            <a:effectLst/>
          </a:endParaRPr>
        </a:p>
      </xdr:txBody>
    </xdr:sp>
    <xdr:clientData/>
  </xdr:twoCellAnchor>
  <xdr:twoCellAnchor>
    <xdr:from>
      <xdr:col>26</xdr:col>
      <xdr:colOff>76200</xdr:colOff>
      <xdr:row>2</xdr:row>
      <xdr:rowOff>6350</xdr:rowOff>
    </xdr:from>
    <xdr:to>
      <xdr:col>31</xdr:col>
      <xdr:colOff>25400</xdr:colOff>
      <xdr:row>4</xdr:row>
      <xdr:rowOff>241300</xdr:rowOff>
    </xdr:to>
    <xdr:sp macro="" textlink="">
      <xdr:nvSpPr>
        <xdr:cNvPr id="59" name="四角形: 角を丸くする 58">
          <a:extLst>
            <a:ext uri="{FF2B5EF4-FFF2-40B4-BE49-F238E27FC236}">
              <a16:creationId xmlns:a16="http://schemas.microsoft.com/office/drawing/2014/main" id="{00000000-0008-0000-0100-00003B000000}"/>
            </a:ext>
          </a:extLst>
        </xdr:cNvPr>
        <xdr:cNvSpPr/>
      </xdr:nvSpPr>
      <xdr:spPr>
        <a:xfrm>
          <a:off x="13125450" y="762000"/>
          <a:ext cx="2997200" cy="8763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15</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利用日については、下記の表の入所日、退所日の入力セルが反映されますので、この部分の入力は必要ありません。</a:t>
          </a:r>
          <a:endParaRPr lang="ja-JP" altLang="ja-JP">
            <a:effectLst/>
          </a:endParaRPr>
        </a:p>
      </xdr:txBody>
    </xdr:sp>
    <xdr:clientData/>
  </xdr:twoCellAnchor>
  <xdr:twoCellAnchor>
    <xdr:from>
      <xdr:col>26</xdr:col>
      <xdr:colOff>76200</xdr:colOff>
      <xdr:row>13</xdr:row>
      <xdr:rowOff>6350</xdr:rowOff>
    </xdr:from>
    <xdr:to>
      <xdr:col>31</xdr:col>
      <xdr:colOff>25400</xdr:colOff>
      <xdr:row>16</xdr:row>
      <xdr:rowOff>171450</xdr:rowOff>
    </xdr:to>
    <xdr:sp macro="" textlink="">
      <xdr:nvSpPr>
        <xdr:cNvPr id="60" name="四角形: 角を丸くする 59">
          <a:extLst>
            <a:ext uri="{FF2B5EF4-FFF2-40B4-BE49-F238E27FC236}">
              <a16:creationId xmlns:a16="http://schemas.microsoft.com/office/drawing/2014/main" id="{00000000-0008-0000-0100-00003C000000}"/>
            </a:ext>
          </a:extLst>
        </xdr:cNvPr>
        <xdr:cNvSpPr/>
      </xdr:nvSpPr>
      <xdr:spPr>
        <a:xfrm>
          <a:off x="13125450" y="3448050"/>
          <a:ext cx="2997200" cy="87630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16</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オリエンテーリングは料金が発生しないため、人数の入力は必要ありません。実施内容（日程）確認用として入力ください。</a:t>
          </a:r>
          <a:endParaRPr lang="ja-JP" altLang="ja-JP">
            <a:effectLst/>
          </a:endParaRPr>
        </a:p>
      </xdr:txBody>
    </xdr:sp>
    <xdr:clientData/>
  </xdr:twoCellAnchor>
  <xdr:twoCellAnchor>
    <xdr:from>
      <xdr:col>26</xdr:col>
      <xdr:colOff>95250</xdr:colOff>
      <xdr:row>20</xdr:row>
      <xdr:rowOff>222250</xdr:rowOff>
    </xdr:from>
    <xdr:to>
      <xdr:col>31</xdr:col>
      <xdr:colOff>44450</xdr:colOff>
      <xdr:row>29</xdr:row>
      <xdr:rowOff>158750</xdr:rowOff>
    </xdr:to>
    <xdr:sp macro="" textlink="">
      <xdr:nvSpPr>
        <xdr:cNvPr id="61" name="四角形: 角を丸くする 60">
          <a:extLst>
            <a:ext uri="{FF2B5EF4-FFF2-40B4-BE49-F238E27FC236}">
              <a16:creationId xmlns:a16="http://schemas.microsoft.com/office/drawing/2014/main" id="{00000000-0008-0000-0100-00003D000000}"/>
            </a:ext>
          </a:extLst>
        </xdr:cNvPr>
        <xdr:cNvSpPr/>
      </xdr:nvSpPr>
      <xdr:spPr>
        <a:xfrm>
          <a:off x="13144500" y="5289550"/>
          <a:ext cx="2997200" cy="1993900"/>
        </a:xfrm>
        <a:prstGeom prst="roundRect">
          <a:avLst>
            <a:gd name="adj" fmla="val 12703"/>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17</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わくわく冒険ゲーム、災害時チャレンジは</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班</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人程度で組んでください。</a:t>
          </a:r>
          <a:endParaRPr lang="ja-JP" altLang="ja-JP">
            <a:effectLst/>
          </a:endParaRPr>
        </a:p>
        <a:p>
          <a:r>
            <a:rPr kumimoji="1" lang="ja-JP" altLang="ja-JP" sz="1100">
              <a:solidFill>
                <a:schemeClr val="dk1"/>
              </a:solidFill>
              <a:effectLst/>
              <a:latin typeface="+mn-lt"/>
              <a:ea typeface="+mn-ea"/>
              <a:cs typeface="+mn-cs"/>
            </a:rPr>
            <a:t>・災害時チャレンジは有人ポイントが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ポイントありますので、</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人必要になります。（</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人立つのが難しい場合には有人ポイントを減らしての実施となります）</a:t>
          </a:r>
          <a:endParaRPr lang="ja-JP" altLang="ja-JP">
            <a:effectLst/>
          </a:endParaRPr>
        </a:p>
        <a:p>
          <a:r>
            <a:rPr kumimoji="1" lang="ja-JP" altLang="ja-JP" sz="1100">
              <a:solidFill>
                <a:schemeClr val="dk1"/>
              </a:solidFill>
              <a:effectLst/>
              <a:latin typeface="+mn-lt"/>
              <a:ea typeface="+mn-ea"/>
              <a:cs typeface="+mn-cs"/>
            </a:rPr>
            <a:t>・わくわく冒険ゲームはポイントに立たず、指導者が班を引き連れていく形での実施も可能です。</a:t>
          </a:r>
          <a:endParaRPr lang="ja-JP" altLang="ja-JP">
            <a:effectLst/>
          </a:endParaRPr>
        </a:p>
      </xdr:txBody>
    </xdr:sp>
    <xdr:clientData/>
  </xdr:twoCellAnchor>
  <xdr:twoCellAnchor>
    <xdr:from>
      <xdr:col>26</xdr:col>
      <xdr:colOff>50800</xdr:colOff>
      <xdr:row>40</xdr:row>
      <xdr:rowOff>0</xdr:rowOff>
    </xdr:from>
    <xdr:to>
      <xdr:col>31</xdr:col>
      <xdr:colOff>0</xdr:colOff>
      <xdr:row>43</xdr:row>
      <xdr:rowOff>6350</xdr:rowOff>
    </xdr:to>
    <xdr:sp macro="" textlink="">
      <xdr:nvSpPr>
        <xdr:cNvPr id="62" name="四角形: 角を丸くする 61">
          <a:extLst>
            <a:ext uri="{FF2B5EF4-FFF2-40B4-BE49-F238E27FC236}">
              <a16:creationId xmlns:a16="http://schemas.microsoft.com/office/drawing/2014/main" id="{00000000-0008-0000-0100-00003E000000}"/>
            </a:ext>
          </a:extLst>
        </xdr:cNvPr>
        <xdr:cNvSpPr/>
      </xdr:nvSpPr>
      <xdr:spPr>
        <a:xfrm>
          <a:off x="13100050" y="9639300"/>
          <a:ext cx="2997200" cy="69215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18</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プラネタリウムは夜間の投影不可となります。</a:t>
          </a:r>
          <a:endParaRPr lang="ja-JP" altLang="ja-JP">
            <a:effectLst/>
          </a:endParaRPr>
        </a:p>
      </xdr:txBody>
    </xdr:sp>
    <xdr:clientData/>
  </xdr:twoCellAnchor>
  <xdr:twoCellAnchor>
    <xdr:from>
      <xdr:col>26</xdr:col>
      <xdr:colOff>50800</xdr:colOff>
      <xdr:row>80</xdr:row>
      <xdr:rowOff>0</xdr:rowOff>
    </xdr:from>
    <xdr:to>
      <xdr:col>31</xdr:col>
      <xdr:colOff>0</xdr:colOff>
      <xdr:row>83</xdr:row>
      <xdr:rowOff>234950</xdr:rowOff>
    </xdr:to>
    <xdr:sp macro="" textlink="">
      <xdr:nvSpPr>
        <xdr:cNvPr id="63" name="四角形: 角を丸くする 62">
          <a:extLst>
            <a:ext uri="{FF2B5EF4-FFF2-40B4-BE49-F238E27FC236}">
              <a16:creationId xmlns:a16="http://schemas.microsoft.com/office/drawing/2014/main" id="{00000000-0008-0000-0100-00003F000000}"/>
            </a:ext>
          </a:extLst>
        </xdr:cNvPr>
        <xdr:cNvSpPr/>
      </xdr:nvSpPr>
      <xdr:spPr>
        <a:xfrm>
          <a:off x="13100050" y="18656300"/>
          <a:ext cx="2997200" cy="99695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19</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備品には保有数があります。希望の数ご用意できない場合もございます。</a:t>
          </a:r>
          <a:endParaRPr lang="ja-JP" altLang="ja-JP">
            <a:effectLst/>
          </a:endParaRPr>
        </a:p>
        <a:p>
          <a:r>
            <a:rPr kumimoji="1" lang="ja-JP" altLang="ja-JP" sz="1100">
              <a:solidFill>
                <a:schemeClr val="dk1"/>
              </a:solidFill>
              <a:effectLst/>
              <a:latin typeface="+mn-lt"/>
              <a:ea typeface="+mn-ea"/>
              <a:cs typeface="+mn-cs"/>
            </a:rPr>
            <a:t>保有数については、備品・販売物品一覧のシートをご確認ください。</a:t>
          </a:r>
          <a:endParaRPr lang="ja-JP" altLang="ja-JP">
            <a:effectLst/>
          </a:endParaRPr>
        </a:p>
      </xdr:txBody>
    </xdr:sp>
    <xdr:clientData/>
  </xdr:twoCellAnchor>
  <xdr:twoCellAnchor>
    <xdr:from>
      <xdr:col>26</xdr:col>
      <xdr:colOff>76200</xdr:colOff>
      <xdr:row>92</xdr:row>
      <xdr:rowOff>19050</xdr:rowOff>
    </xdr:from>
    <xdr:to>
      <xdr:col>31</xdr:col>
      <xdr:colOff>25400</xdr:colOff>
      <xdr:row>96</xdr:row>
      <xdr:rowOff>101600</xdr:rowOff>
    </xdr:to>
    <xdr:sp macro="" textlink="">
      <xdr:nvSpPr>
        <xdr:cNvPr id="64" name="四角形: 角を丸くする 63">
          <a:extLst>
            <a:ext uri="{FF2B5EF4-FFF2-40B4-BE49-F238E27FC236}">
              <a16:creationId xmlns:a16="http://schemas.microsoft.com/office/drawing/2014/main" id="{00000000-0008-0000-0100-000040000000}"/>
            </a:ext>
          </a:extLst>
        </xdr:cNvPr>
        <xdr:cNvSpPr/>
      </xdr:nvSpPr>
      <xdr:spPr>
        <a:xfrm>
          <a:off x="13125450" y="21596350"/>
          <a:ext cx="2997200" cy="996950"/>
        </a:xfrm>
        <a:prstGeom prst="roundRect">
          <a:avLst>
            <a:gd name="adj" fmla="val 14932"/>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20</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今年度、記載項目を設けました。ご希望の方は事前にご注文下さい。</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急な申込みについては対応できない場合もございます。</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6350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2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6350</xdr:rowOff>
        </xdr:from>
        <xdr:to>
          <xdr:col>1</xdr:col>
          <xdr:colOff>273050</xdr:colOff>
          <xdr:row>31</xdr:row>
          <xdr:rowOff>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2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2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6350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2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6350</xdr:rowOff>
        </xdr:from>
        <xdr:to>
          <xdr:col>1</xdr:col>
          <xdr:colOff>273050</xdr:colOff>
          <xdr:row>34</xdr:row>
          <xdr:rowOff>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2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2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35</xdr:row>
      <xdr:rowOff>152400</xdr:rowOff>
    </xdr:from>
    <xdr:to>
      <xdr:col>4</xdr:col>
      <xdr:colOff>495300</xdr:colOff>
      <xdr:row>39</xdr:row>
      <xdr:rowOff>177800</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539750" y="7785100"/>
          <a:ext cx="2482850" cy="8890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この部分だけ注文シートから反映されないため、手入力をお願いします。</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25400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12700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3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25400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12700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3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25400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3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25400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3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82550</xdr:colOff>
      <xdr:row>35</xdr:row>
      <xdr:rowOff>152400</xdr:rowOff>
    </xdr:from>
    <xdr:to>
      <xdr:col>4</xdr:col>
      <xdr:colOff>317500</xdr:colOff>
      <xdr:row>40</xdr:row>
      <xdr:rowOff>25400</xdr:rowOff>
    </xdr:to>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476250" y="7874000"/>
          <a:ext cx="2482850" cy="8890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この部分だけ注文シートから反映されないため、手入力をお願いします。</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12700</xdr:colOff>
      <xdr:row>17</xdr:row>
      <xdr:rowOff>165100</xdr:rowOff>
    </xdr:from>
    <xdr:to>
      <xdr:col>18</xdr:col>
      <xdr:colOff>927100</xdr:colOff>
      <xdr:row>23</xdr:row>
      <xdr:rowOff>88900</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7175500" y="3638550"/>
          <a:ext cx="2743200" cy="121920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rgbClr val="FF0000"/>
              </a:solidFill>
            </a:rPr>
            <a:t>施設の場所はプルダウンにて項目を選択できます。右に出る▼マークをクリックし、一覧をご確認ください。</a:t>
          </a:r>
          <a:endParaRPr kumimoji="1" lang="en-US" altLang="ja-JP" sz="1100">
            <a:solidFill>
              <a:srgbClr val="FF0000"/>
            </a:solidFill>
          </a:endParaRPr>
        </a:p>
        <a:p>
          <a:pPr algn="l"/>
          <a:r>
            <a:rPr kumimoji="1" lang="ja-JP" altLang="en-US" sz="1100">
              <a:solidFill>
                <a:srgbClr val="FF0000"/>
              </a:solidFill>
            </a:rPr>
            <a:t>施設外など一覧にない場所は手入力ください。</a:t>
          </a:r>
        </a:p>
      </xdr:txBody>
    </xdr:sp>
    <xdr:clientData/>
  </xdr:twoCellAnchor>
  <xdr:twoCellAnchor>
    <xdr:from>
      <xdr:col>15</xdr:col>
      <xdr:colOff>0</xdr:colOff>
      <xdr:row>1</xdr:row>
      <xdr:rowOff>190500</xdr:rowOff>
    </xdr:from>
    <xdr:to>
      <xdr:col>18</xdr:col>
      <xdr:colOff>927100</xdr:colOff>
      <xdr:row>9</xdr:row>
      <xdr:rowOff>25400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7162800" y="419100"/>
          <a:ext cx="2755900" cy="13652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登山利用の場合にのみ正丸駅～げんきプラザ間で荷物</a:t>
          </a:r>
          <a:r>
            <a:rPr kumimoji="1" lang="ja-JP" altLang="en-US" sz="1100">
              <a:solidFill>
                <a:schemeClr val="dk1"/>
              </a:solidFill>
              <a:effectLst/>
              <a:latin typeface="+mn-lt"/>
              <a:ea typeface="+mn-ea"/>
              <a:cs typeface="+mn-cs"/>
            </a:rPr>
            <a:t>輸送</a:t>
          </a:r>
          <a:r>
            <a:rPr kumimoji="1" lang="ja-JP" altLang="ja-JP" sz="1100">
              <a:solidFill>
                <a:schemeClr val="dk1"/>
              </a:solidFill>
              <a:effectLst/>
              <a:latin typeface="+mn-lt"/>
              <a:ea typeface="+mn-ea"/>
              <a:cs typeface="+mn-cs"/>
            </a:rPr>
            <a:t>希望承ります。ご希望の方は注文シートに受取時間を入力してください。</a:t>
          </a:r>
          <a:endParaRPr lang="ja-JP" altLang="ja-JP">
            <a:effectLst/>
          </a:endParaRPr>
        </a:p>
        <a:p>
          <a:r>
            <a:rPr kumimoji="1" lang="ja-JP" altLang="ja-JP" sz="1100">
              <a:solidFill>
                <a:schemeClr val="dk1"/>
              </a:solidFill>
              <a:effectLst/>
              <a:latin typeface="+mn-lt"/>
              <a:ea typeface="+mn-ea"/>
              <a:cs typeface="+mn-cs"/>
            </a:rPr>
            <a:t>荷物の積み下ろしは団体でお願いします。</a:t>
          </a:r>
          <a:endParaRPr lang="ja-JP" altLang="ja-JP">
            <a:effectLst/>
          </a:endParaRPr>
        </a:p>
      </xdr:txBody>
    </xdr:sp>
    <xdr:clientData/>
  </xdr:twoCellAnchor>
  <xdr:twoCellAnchor>
    <xdr:from>
      <xdr:col>15</xdr:col>
      <xdr:colOff>0</xdr:colOff>
      <xdr:row>9</xdr:row>
      <xdr:rowOff>76200</xdr:rowOff>
    </xdr:from>
    <xdr:to>
      <xdr:col>18</xdr:col>
      <xdr:colOff>927100</xdr:colOff>
      <xdr:row>13</xdr:row>
      <xdr:rowOff>69850</xdr:rowOff>
    </xdr:to>
    <xdr:sp macro="" textlink="">
      <xdr:nvSpPr>
        <xdr:cNvPr id="12" name="四角形: 角を丸くする 11">
          <a:extLst>
            <a:ext uri="{FF2B5EF4-FFF2-40B4-BE49-F238E27FC236}">
              <a16:creationId xmlns:a16="http://schemas.microsoft.com/office/drawing/2014/main" id="{00000000-0008-0000-0400-00000C000000}"/>
            </a:ext>
          </a:extLst>
        </xdr:cNvPr>
        <xdr:cNvSpPr/>
      </xdr:nvSpPr>
      <xdr:spPr>
        <a:xfrm>
          <a:off x="7162800" y="1835150"/>
          <a:ext cx="2755900" cy="8445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はじめの集いは「必須」です。必ず計画に入れてください。全員揃いましたらお声がけください。</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分程度です。</a:t>
          </a:r>
          <a:endParaRPr lang="ja-JP" altLang="ja-JP">
            <a:effectLst/>
          </a:endParaRPr>
        </a:p>
      </xdr:txBody>
    </xdr:sp>
    <xdr:clientData/>
  </xdr:twoCellAnchor>
  <xdr:twoCellAnchor>
    <xdr:from>
      <xdr:col>15</xdr:col>
      <xdr:colOff>6350</xdr:colOff>
      <xdr:row>13</xdr:row>
      <xdr:rowOff>114300</xdr:rowOff>
    </xdr:from>
    <xdr:to>
      <xdr:col>18</xdr:col>
      <xdr:colOff>933450</xdr:colOff>
      <xdr:row>17</xdr:row>
      <xdr:rowOff>101600</xdr:rowOff>
    </xdr:to>
    <xdr:sp macro="" textlink="">
      <xdr:nvSpPr>
        <xdr:cNvPr id="13" name="四角形: 角を丸くする 12">
          <a:extLst>
            <a:ext uri="{FF2B5EF4-FFF2-40B4-BE49-F238E27FC236}">
              <a16:creationId xmlns:a16="http://schemas.microsoft.com/office/drawing/2014/main" id="{00000000-0008-0000-0400-00000D000000}"/>
            </a:ext>
          </a:extLst>
        </xdr:cNvPr>
        <xdr:cNvSpPr/>
      </xdr:nvSpPr>
      <xdr:spPr>
        <a:xfrm>
          <a:off x="7169150" y="2724150"/>
          <a:ext cx="2755900" cy="8509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雨天時の活動も忘れずに入力してください。変更のない場合には「左記同様」でかまいません。</a:t>
          </a:r>
          <a:endParaRPr lang="ja-JP" altLang="ja-JP">
            <a:effectLst/>
          </a:endParaRPr>
        </a:p>
      </xdr:txBody>
    </xdr:sp>
    <xdr:clientData/>
  </xdr:twoCellAnchor>
  <xdr:twoCellAnchor>
    <xdr:from>
      <xdr:col>15</xdr:col>
      <xdr:colOff>12700</xdr:colOff>
      <xdr:row>23</xdr:row>
      <xdr:rowOff>165100</xdr:rowOff>
    </xdr:from>
    <xdr:to>
      <xdr:col>18</xdr:col>
      <xdr:colOff>939800</xdr:colOff>
      <xdr:row>33</xdr:row>
      <xdr:rowOff>50800</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7175500" y="4933950"/>
          <a:ext cx="2755900" cy="2146300"/>
        </a:xfrm>
        <a:prstGeom prst="roundRect">
          <a:avLst>
            <a:gd name="adj" fmla="val 924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15:15</a:t>
          </a:r>
          <a:r>
            <a:rPr kumimoji="1" lang="ja-JP" altLang="ja-JP" sz="1100">
              <a:solidFill>
                <a:schemeClr val="dk1"/>
              </a:solidFill>
              <a:effectLst/>
              <a:latin typeface="+mn-lt"/>
              <a:ea typeface="+mn-ea"/>
              <a:cs typeface="+mn-cs"/>
            </a:rPr>
            <a:t>打合せは必須です。連泊の場合、全日程の</a:t>
          </a:r>
          <a:r>
            <a:rPr kumimoji="1" lang="en-US" altLang="ja-JP" sz="1100">
              <a:solidFill>
                <a:schemeClr val="dk1"/>
              </a:solidFill>
              <a:effectLst/>
              <a:latin typeface="+mn-lt"/>
              <a:ea typeface="+mn-ea"/>
              <a:cs typeface="+mn-cs"/>
            </a:rPr>
            <a:t>15:15</a:t>
          </a:r>
          <a:r>
            <a:rPr kumimoji="1" lang="ja-JP" altLang="ja-JP" sz="1100">
              <a:solidFill>
                <a:schemeClr val="dk1"/>
              </a:solidFill>
              <a:effectLst/>
              <a:latin typeface="+mn-lt"/>
              <a:ea typeface="+mn-ea"/>
              <a:cs typeface="+mn-cs"/>
            </a:rPr>
            <a:t>に打合せがあります。</a:t>
          </a:r>
          <a:endParaRPr lang="ja-JP" altLang="ja-JP">
            <a:effectLst/>
          </a:endParaRPr>
        </a:p>
        <a:p>
          <a:r>
            <a:rPr kumimoji="1" lang="en-US" altLang="ja-JP" sz="1100">
              <a:solidFill>
                <a:schemeClr val="dk1"/>
              </a:solidFill>
              <a:effectLst/>
              <a:latin typeface="+mn-lt"/>
              <a:ea typeface="+mn-ea"/>
              <a:cs typeface="+mn-cs"/>
            </a:rPr>
            <a:t>15:25</a:t>
          </a:r>
          <a:r>
            <a:rPr kumimoji="1" lang="ja-JP" altLang="ja-JP" sz="1100">
              <a:solidFill>
                <a:schemeClr val="dk1"/>
              </a:solidFill>
              <a:effectLst/>
              <a:latin typeface="+mn-lt"/>
              <a:ea typeface="+mn-ea"/>
              <a:cs typeface="+mn-cs"/>
            </a:rPr>
            <a:t>食事関係の打合せは食堂の使い方や確認などを行います。滞在中すべて野外炊事の場合、打合せはありません。アレルギーの説明は該当団体のみ食事打合せのあとに行います。</a:t>
          </a:r>
          <a:endParaRPr lang="ja-JP" altLang="ja-JP">
            <a:effectLst/>
          </a:endParaRPr>
        </a:p>
        <a:p>
          <a:r>
            <a:rPr kumimoji="1" lang="ja-JP" altLang="ja-JP" sz="1100">
              <a:solidFill>
                <a:schemeClr val="dk1"/>
              </a:solidFill>
              <a:effectLst/>
              <a:latin typeface="+mn-lt"/>
              <a:ea typeface="+mn-ea"/>
              <a:cs typeface="+mn-cs"/>
            </a:rPr>
            <a:t>キャンプファイアの打合せは実施団体のみです。連泊の場合、実施日の</a:t>
          </a:r>
          <a:r>
            <a:rPr kumimoji="1" lang="en-US" altLang="ja-JP" sz="1100">
              <a:solidFill>
                <a:schemeClr val="dk1"/>
              </a:solidFill>
              <a:effectLst/>
              <a:latin typeface="+mn-lt"/>
              <a:ea typeface="+mn-ea"/>
              <a:cs typeface="+mn-cs"/>
            </a:rPr>
            <a:t>15:35</a:t>
          </a:r>
          <a:r>
            <a:rPr kumimoji="1" lang="ja-JP" altLang="ja-JP" sz="1100">
              <a:solidFill>
                <a:schemeClr val="dk1"/>
              </a:solidFill>
              <a:effectLst/>
              <a:latin typeface="+mn-lt"/>
              <a:ea typeface="+mn-ea"/>
              <a:cs typeface="+mn-cs"/>
            </a:rPr>
            <a:t>に打合せを行います。</a:t>
          </a:r>
          <a:endParaRPr lang="ja-JP" altLang="ja-JP">
            <a:effectLst/>
          </a:endParaRPr>
        </a:p>
      </xdr:txBody>
    </xdr:sp>
    <xdr:clientData/>
  </xdr:twoCellAnchor>
  <xdr:twoCellAnchor>
    <xdr:from>
      <xdr:col>15</xdr:col>
      <xdr:colOff>6350</xdr:colOff>
      <xdr:row>33</xdr:row>
      <xdr:rowOff>101600</xdr:rowOff>
    </xdr:from>
    <xdr:to>
      <xdr:col>18</xdr:col>
      <xdr:colOff>933450</xdr:colOff>
      <xdr:row>39</xdr:row>
      <xdr:rowOff>127000</xdr:rowOff>
    </xdr:to>
    <xdr:sp macro="" textlink="">
      <xdr:nvSpPr>
        <xdr:cNvPr id="15" name="四角形: 角を丸くする 14">
          <a:extLst>
            <a:ext uri="{FF2B5EF4-FFF2-40B4-BE49-F238E27FC236}">
              <a16:creationId xmlns:a16="http://schemas.microsoft.com/office/drawing/2014/main" id="{00000000-0008-0000-0400-00000F000000}"/>
            </a:ext>
          </a:extLst>
        </xdr:cNvPr>
        <xdr:cNvSpPr/>
      </xdr:nvSpPr>
      <xdr:spPr>
        <a:xfrm>
          <a:off x="7169150" y="7131050"/>
          <a:ext cx="2755900" cy="13462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入浴希望時間帯は、調整可能時間を含めた時間を入力してください。同宿団体がいる場合には調整となります。○○時～○○時の間なら多少ずれてもかまわないという時間をご計画ください。</a:t>
          </a:r>
          <a:endParaRPr lang="ja-JP" altLang="ja-JP">
            <a:effectLst/>
          </a:endParaRPr>
        </a:p>
      </xdr:txBody>
    </xdr:sp>
    <xdr:clientData/>
  </xdr:twoCellAnchor>
  <xdr:twoCellAnchor>
    <xdr:from>
      <xdr:col>15</xdr:col>
      <xdr:colOff>12700</xdr:colOff>
      <xdr:row>39</xdr:row>
      <xdr:rowOff>190500</xdr:rowOff>
    </xdr:from>
    <xdr:to>
      <xdr:col>18</xdr:col>
      <xdr:colOff>939800</xdr:colOff>
      <xdr:row>44</xdr:row>
      <xdr:rowOff>184150</xdr:rowOff>
    </xdr:to>
    <xdr:sp macro="" textlink="">
      <xdr:nvSpPr>
        <xdr:cNvPr id="16" name="四角形: 角を丸くする 15">
          <a:extLst>
            <a:ext uri="{FF2B5EF4-FFF2-40B4-BE49-F238E27FC236}">
              <a16:creationId xmlns:a16="http://schemas.microsoft.com/office/drawing/2014/main" id="{00000000-0008-0000-0400-000010000000}"/>
            </a:ext>
          </a:extLst>
        </xdr:cNvPr>
        <xdr:cNvSpPr/>
      </xdr:nvSpPr>
      <xdr:spPr>
        <a:xfrm>
          <a:off x="7175500" y="8540750"/>
          <a:ext cx="2755900" cy="10731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退所点検は「必須」です。布団のたたみ方・忘れ物がないか・ゴミが落ちてないか確認します。やり直しがある場合もあります。必ず立ち合いをお願いします。</a:t>
          </a:r>
          <a:endParaRPr lang="ja-JP" altLang="ja-JP">
            <a:effectLst/>
          </a:endParaRPr>
        </a:p>
      </xdr:txBody>
    </xdr:sp>
    <xdr:clientData/>
  </xdr:twoCellAnchor>
  <xdr:twoCellAnchor>
    <xdr:from>
      <xdr:col>15</xdr:col>
      <xdr:colOff>6350</xdr:colOff>
      <xdr:row>46</xdr:row>
      <xdr:rowOff>0</xdr:rowOff>
    </xdr:from>
    <xdr:to>
      <xdr:col>18</xdr:col>
      <xdr:colOff>933450</xdr:colOff>
      <xdr:row>49</xdr:row>
      <xdr:rowOff>158750</xdr:rowOff>
    </xdr:to>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a:xfrm>
          <a:off x="7169150" y="9861550"/>
          <a:ext cx="2755900" cy="8064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別れの集いは「任意」です。職員の挨拶を希望される場合にはお声がけください。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101600</xdr:colOff>
          <xdr:row>46</xdr:row>
          <xdr:rowOff>101600</xdr:rowOff>
        </xdr:from>
        <xdr:to>
          <xdr:col>10</xdr:col>
          <xdr:colOff>355600</xdr:colOff>
          <xdr:row>47</xdr:row>
          <xdr:rowOff>120650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21</xdr:row>
      <xdr:rowOff>57150</xdr:rowOff>
    </xdr:from>
    <xdr:to>
      <xdr:col>4</xdr:col>
      <xdr:colOff>273150</xdr:colOff>
      <xdr:row>21</xdr:row>
      <xdr:rowOff>273150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2273300" y="4400550"/>
          <a:ext cx="216000" cy="216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63500</xdr:colOff>
      <xdr:row>22</xdr:row>
      <xdr:rowOff>63500</xdr:rowOff>
    </xdr:from>
    <xdr:to>
      <xdr:col>5</xdr:col>
      <xdr:colOff>279500</xdr:colOff>
      <xdr:row>22</xdr:row>
      <xdr:rowOff>279500</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2603500" y="4699000"/>
          <a:ext cx="216000" cy="216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63500</xdr:colOff>
      <xdr:row>23</xdr:row>
      <xdr:rowOff>63500</xdr:rowOff>
    </xdr:from>
    <xdr:to>
      <xdr:col>5</xdr:col>
      <xdr:colOff>279500</xdr:colOff>
      <xdr:row>23</xdr:row>
      <xdr:rowOff>279500</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2603500" y="4699000"/>
          <a:ext cx="216000" cy="216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24</xdr:row>
      <xdr:rowOff>38100</xdr:rowOff>
    </xdr:from>
    <xdr:to>
      <xdr:col>4</xdr:col>
      <xdr:colOff>273150</xdr:colOff>
      <xdr:row>24</xdr:row>
      <xdr:rowOff>254100</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2273300" y="5257800"/>
          <a:ext cx="216000" cy="216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273050</xdr:colOff>
      <xdr:row>35</xdr:row>
      <xdr:rowOff>57150</xdr:rowOff>
    </xdr:from>
    <xdr:to>
      <xdr:col>9</xdr:col>
      <xdr:colOff>25400</xdr:colOff>
      <xdr:row>37</xdr:row>
      <xdr:rowOff>19050</xdr:rowOff>
    </xdr:to>
    <xdr:sp macro="" textlink="">
      <xdr:nvSpPr>
        <xdr:cNvPr id="14" name="吹き出し: 線 13">
          <a:extLst>
            <a:ext uri="{FF2B5EF4-FFF2-40B4-BE49-F238E27FC236}">
              <a16:creationId xmlns:a16="http://schemas.microsoft.com/office/drawing/2014/main" id="{00000000-0008-0000-0500-00000E000000}"/>
            </a:ext>
          </a:extLst>
        </xdr:cNvPr>
        <xdr:cNvSpPr/>
      </xdr:nvSpPr>
      <xdr:spPr>
        <a:xfrm>
          <a:off x="1885950" y="8489950"/>
          <a:ext cx="2673350" cy="381000"/>
        </a:xfrm>
        <a:prstGeom prst="borderCallout1">
          <a:avLst>
            <a:gd name="adj1" fmla="val 82083"/>
            <a:gd name="adj2" fmla="val -1373"/>
            <a:gd name="adj3" fmla="val 113865"/>
            <a:gd name="adj4" fmla="val -1746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宿泊・日帰りの内訳をご記入ください。</a:t>
          </a:r>
        </a:p>
      </xdr:txBody>
    </xdr:sp>
    <xdr:clientData/>
  </xdr:twoCellAnchor>
  <xdr:twoCellAnchor>
    <xdr:from>
      <xdr:col>10</xdr:col>
      <xdr:colOff>349250</xdr:colOff>
      <xdr:row>46</xdr:row>
      <xdr:rowOff>177800</xdr:rowOff>
    </xdr:from>
    <xdr:to>
      <xdr:col>13</xdr:col>
      <xdr:colOff>882650</xdr:colOff>
      <xdr:row>49</xdr:row>
      <xdr:rowOff>101600</xdr:rowOff>
    </xdr:to>
    <xdr:sp macro="" textlink="">
      <xdr:nvSpPr>
        <xdr:cNvPr id="16" name="吹き出し: 線 15">
          <a:extLst>
            <a:ext uri="{FF2B5EF4-FFF2-40B4-BE49-F238E27FC236}">
              <a16:creationId xmlns:a16="http://schemas.microsoft.com/office/drawing/2014/main" id="{00000000-0008-0000-0500-000010000000}"/>
            </a:ext>
          </a:extLst>
        </xdr:cNvPr>
        <xdr:cNvSpPr/>
      </xdr:nvSpPr>
      <xdr:spPr>
        <a:xfrm>
          <a:off x="5207000" y="10858500"/>
          <a:ext cx="1816100" cy="590550"/>
        </a:xfrm>
        <a:prstGeom prst="borderCallout1">
          <a:avLst>
            <a:gd name="adj1" fmla="val 29582"/>
            <a:gd name="adj2" fmla="val 115"/>
            <a:gd name="adj3" fmla="val 58032"/>
            <a:gd name="adj4" fmla="val -66513"/>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当日窓口にて体調確認後、サインをお願いします。</a:t>
          </a:r>
        </a:p>
      </xdr:txBody>
    </xdr:sp>
    <xdr:clientData/>
  </xdr:twoCellAnchor>
  <xdr:twoCellAnchor>
    <xdr:from>
      <xdr:col>14</xdr:col>
      <xdr:colOff>69850</xdr:colOff>
      <xdr:row>12</xdr:row>
      <xdr:rowOff>120650</xdr:rowOff>
    </xdr:from>
    <xdr:to>
      <xdr:col>17</xdr:col>
      <xdr:colOff>596900</xdr:colOff>
      <xdr:row>17</xdr:row>
      <xdr:rowOff>76200</xdr:rowOff>
    </xdr:to>
    <xdr:sp macro="" textlink="">
      <xdr:nvSpPr>
        <xdr:cNvPr id="17" name="四角形: 角を丸くする 16">
          <a:extLst>
            <a:ext uri="{FF2B5EF4-FFF2-40B4-BE49-F238E27FC236}">
              <a16:creationId xmlns:a16="http://schemas.microsoft.com/office/drawing/2014/main" id="{00000000-0008-0000-0500-000011000000}"/>
            </a:ext>
          </a:extLst>
        </xdr:cNvPr>
        <xdr:cNvSpPr/>
      </xdr:nvSpPr>
      <xdr:spPr>
        <a:xfrm>
          <a:off x="7162800" y="2184400"/>
          <a:ext cx="2755900" cy="10668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団体で扱っている名簿が、名栗げんきプラザの名簿内容と同じような形のものであれば、その名簿のコピーをご提出いただく形でも問題ありません。</a:t>
          </a:r>
          <a:endParaRPr lang="ja-JP" altLang="ja-JP">
            <a:effectLst/>
          </a:endParaRPr>
        </a:p>
      </xdr:txBody>
    </xdr:sp>
    <xdr:clientData/>
  </xdr:twoCellAnchor>
  <xdr:twoCellAnchor>
    <xdr:from>
      <xdr:col>14</xdr:col>
      <xdr:colOff>19050</xdr:colOff>
      <xdr:row>0</xdr:row>
      <xdr:rowOff>120650</xdr:rowOff>
    </xdr:from>
    <xdr:to>
      <xdr:col>17</xdr:col>
      <xdr:colOff>533400</xdr:colOff>
      <xdr:row>9</xdr:row>
      <xdr:rowOff>6350</xdr:rowOff>
    </xdr:to>
    <xdr:sp macro="" textlink="">
      <xdr:nvSpPr>
        <xdr:cNvPr id="18" name="四角形: 角を丸くする 17">
          <a:extLst>
            <a:ext uri="{FF2B5EF4-FFF2-40B4-BE49-F238E27FC236}">
              <a16:creationId xmlns:a16="http://schemas.microsoft.com/office/drawing/2014/main" id="{00000000-0008-0000-0500-000012000000}"/>
            </a:ext>
          </a:extLst>
        </xdr:cNvPr>
        <xdr:cNvSpPr/>
      </xdr:nvSpPr>
      <xdr:spPr>
        <a:xfrm>
          <a:off x="7112000" y="120650"/>
          <a:ext cx="2743200" cy="1377950"/>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100">
              <a:solidFill>
                <a:srgbClr val="FF0000"/>
              </a:solidFill>
              <a:effectLst/>
              <a:latin typeface="+mn-lt"/>
              <a:ea typeface="+mn-ea"/>
              <a:cs typeface="+mn-cs"/>
            </a:rPr>
            <a:t>学校・幼稚園団体について⇒緊急連絡網にて、責任者が管理している場合は、生徒・園児全員の住所入力は必要ありません。（県内・県外が混在している場合は都道府県のみでかまいませんのでご入力をお願いします）</a:t>
          </a:r>
          <a:endParaRPr lang="ja-JP" altLang="ja-JP">
            <a:solidFill>
              <a:srgbClr val="FF0000"/>
            </a:solidFill>
            <a:effectLst/>
          </a:endParaRPr>
        </a:p>
      </xdr:txBody>
    </xdr:sp>
    <xdr:clientData/>
  </xdr:twoCellAnchor>
  <xdr:twoCellAnchor>
    <xdr:from>
      <xdr:col>14</xdr:col>
      <xdr:colOff>76200</xdr:colOff>
      <xdr:row>17</xdr:row>
      <xdr:rowOff>177800</xdr:rowOff>
    </xdr:from>
    <xdr:to>
      <xdr:col>17</xdr:col>
      <xdr:colOff>603250</xdr:colOff>
      <xdr:row>21</xdr:row>
      <xdr:rowOff>241300</xdr:rowOff>
    </xdr:to>
    <xdr:sp macro="" textlink="">
      <xdr:nvSpPr>
        <xdr:cNvPr id="19" name="四角形: 角を丸くする 18">
          <a:extLst>
            <a:ext uri="{FF2B5EF4-FFF2-40B4-BE49-F238E27FC236}">
              <a16:creationId xmlns:a16="http://schemas.microsoft.com/office/drawing/2014/main" id="{00000000-0008-0000-0500-000013000000}"/>
            </a:ext>
          </a:extLst>
        </xdr:cNvPr>
        <xdr:cNvSpPr/>
      </xdr:nvSpPr>
      <xdr:spPr>
        <a:xfrm>
          <a:off x="7169150" y="3352800"/>
          <a:ext cx="2755900" cy="12319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連泊利用で、</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泊の参加者がいる場合は、備考欄に「○日</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泊」とご入力ください。</a:t>
          </a:r>
          <a:endParaRPr lang="ja-JP" altLang="ja-JP">
            <a:effectLst/>
          </a:endParaRPr>
        </a:p>
        <a:p>
          <a:r>
            <a:rPr kumimoji="1" lang="ja-JP" altLang="ja-JP" sz="1100">
              <a:solidFill>
                <a:schemeClr val="dk1"/>
              </a:solidFill>
              <a:effectLst/>
              <a:latin typeface="+mn-lt"/>
              <a:ea typeface="+mn-ea"/>
              <a:cs typeface="+mn-cs"/>
            </a:rPr>
            <a:t>日帰りの方がいる場合は「日帰り」とご入力ください。</a:t>
          </a:r>
          <a:endParaRPr lang="ja-JP" altLang="ja-JP">
            <a:effectLst/>
          </a:endParaRPr>
        </a:p>
      </xdr:txBody>
    </xdr:sp>
    <xdr:clientData/>
  </xdr:twoCellAnchor>
  <xdr:twoCellAnchor>
    <xdr:from>
      <xdr:col>14</xdr:col>
      <xdr:colOff>69850</xdr:colOff>
      <xdr:row>22</xdr:row>
      <xdr:rowOff>6350</xdr:rowOff>
    </xdr:from>
    <xdr:to>
      <xdr:col>17</xdr:col>
      <xdr:colOff>596900</xdr:colOff>
      <xdr:row>25</xdr:row>
      <xdr:rowOff>19050</xdr:rowOff>
    </xdr:to>
    <xdr:sp macro="" textlink="">
      <xdr:nvSpPr>
        <xdr:cNvPr id="20" name="四角形: 角を丸くする 19">
          <a:extLst>
            <a:ext uri="{FF2B5EF4-FFF2-40B4-BE49-F238E27FC236}">
              <a16:creationId xmlns:a16="http://schemas.microsoft.com/office/drawing/2014/main" id="{00000000-0008-0000-0500-000014000000}"/>
            </a:ext>
          </a:extLst>
        </xdr:cNvPr>
        <xdr:cNvSpPr/>
      </xdr:nvSpPr>
      <xdr:spPr>
        <a:xfrm>
          <a:off x="7162800" y="4641850"/>
          <a:ext cx="2755900" cy="88900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男女の区分は、どちらかを消す方法でも、○をつける方法でもどちらでもかまいません。</a:t>
          </a:r>
          <a:endParaRPr lang="ja-JP" altLang="ja-JP">
            <a:effectLst/>
          </a:endParaRPr>
        </a:p>
      </xdr:txBody>
    </xdr:sp>
    <xdr:clientData/>
  </xdr:twoCellAnchor>
  <xdr:twoCellAnchor>
    <xdr:from>
      <xdr:col>14</xdr:col>
      <xdr:colOff>101600</xdr:colOff>
      <xdr:row>25</xdr:row>
      <xdr:rowOff>82550</xdr:rowOff>
    </xdr:from>
    <xdr:to>
      <xdr:col>17</xdr:col>
      <xdr:colOff>628650</xdr:colOff>
      <xdr:row>28</xdr:row>
      <xdr:rowOff>279400</xdr:rowOff>
    </xdr:to>
    <xdr:sp macro="" textlink="">
      <xdr:nvSpPr>
        <xdr:cNvPr id="21" name="四角形: 角を丸くする 20">
          <a:extLst>
            <a:ext uri="{FF2B5EF4-FFF2-40B4-BE49-F238E27FC236}">
              <a16:creationId xmlns:a16="http://schemas.microsoft.com/office/drawing/2014/main" id="{00000000-0008-0000-0500-000015000000}"/>
            </a:ext>
          </a:extLst>
        </xdr:cNvPr>
        <xdr:cNvSpPr/>
      </xdr:nvSpPr>
      <xdr:spPr>
        <a:xfrm>
          <a:off x="7194550" y="5594350"/>
          <a:ext cx="2755900" cy="1073150"/>
        </a:xfrm>
        <a:prstGeom prst="roundRect">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職業欄は簡潔でかまいません。</a:t>
          </a:r>
          <a:endParaRPr lang="ja-JP" altLang="ja-JP">
            <a:effectLst/>
          </a:endParaRPr>
        </a:p>
        <a:p>
          <a:r>
            <a:rPr kumimoji="1" lang="ja-JP" altLang="ja-JP" sz="1100">
              <a:solidFill>
                <a:schemeClr val="dk1"/>
              </a:solidFill>
              <a:effectLst/>
              <a:latin typeface="+mn-lt"/>
              <a:ea typeface="+mn-ea"/>
              <a:cs typeface="+mn-cs"/>
            </a:rPr>
            <a:t>幼児と小学生の境目や中学生と高校生の境目など、年齢区分により料金が変わりますので、必ず入力をお願いします。</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99" mc:Ignorable="a14" a14:legacySpreadsheetColorIndex="43"/>
            </a:solidFill>
            <a:ln w="15875">
              <a:solidFill>
                <a:srgbClr val="000000" mc:Ignorable="a14" a14:legacySpreadsheetColorIndex="64"/>
              </a:solidFill>
              <a:miter lim="800000"/>
              <a:headEnd/>
              <a:tailEnd/>
            </a:ln>
          </xdr:spPr>
        </xdr:sp>
        <xdr:clientData/>
      </xdr:twoCellAnchor>
    </mc:Choice>
    <mc:Fallback/>
  </mc:AlternateContent>
  <xdr:twoCellAnchor>
    <xdr:from>
      <xdr:col>1</xdr:col>
      <xdr:colOff>179293</xdr:colOff>
      <xdr:row>0</xdr:row>
      <xdr:rowOff>313765</xdr:rowOff>
    </xdr:from>
    <xdr:to>
      <xdr:col>5</xdr:col>
      <xdr:colOff>239058</xdr:colOff>
      <xdr:row>4</xdr:row>
      <xdr:rowOff>44823</xdr:rowOff>
    </xdr:to>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463175" y="313765"/>
          <a:ext cx="2502648" cy="754529"/>
        </a:xfrm>
        <a:prstGeom prst="roundRect">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400">
              <a:solidFill>
                <a:srgbClr val="FF0000"/>
              </a:solidFill>
            </a:rPr>
            <a:t>日本に在住の場合は通常の名簿で問題ありません。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18</xdr:row>
          <xdr:rowOff>165100</xdr:rowOff>
        </xdr:from>
        <xdr:to>
          <xdr:col>7</xdr:col>
          <xdr:colOff>317500</xdr:colOff>
          <xdr:row>19</xdr:row>
          <xdr:rowOff>177800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18</xdr:row>
      <xdr:rowOff>131997</xdr:rowOff>
    </xdr:from>
    <xdr:to>
      <xdr:col>9</xdr:col>
      <xdr:colOff>177200</xdr:colOff>
      <xdr:row>18</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20</xdr:row>
          <xdr:rowOff>152400</xdr:rowOff>
        </xdr:from>
        <xdr:to>
          <xdr:col>7</xdr:col>
          <xdr:colOff>317500</xdr:colOff>
          <xdr:row>21</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18</xdr:row>
          <xdr:rowOff>12700</xdr:rowOff>
        </xdr:from>
        <xdr:to>
          <xdr:col>10</xdr:col>
          <xdr:colOff>31750</xdr:colOff>
          <xdr:row>19</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25400</xdr:rowOff>
        </xdr:from>
        <xdr:to>
          <xdr:col>10</xdr:col>
          <xdr:colOff>31750</xdr:colOff>
          <xdr:row>20</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21</xdr:row>
      <xdr:rowOff>72974</xdr:rowOff>
    </xdr:from>
    <xdr:to>
      <xdr:col>9</xdr:col>
      <xdr:colOff>180375</xdr:colOff>
      <xdr:row>21</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115182</xdr:rowOff>
    </xdr:from>
    <xdr:to>
      <xdr:col>9</xdr:col>
      <xdr:colOff>180375</xdr:colOff>
      <xdr:row>20</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19</xdr:row>
      <xdr:rowOff>105469</xdr:rowOff>
    </xdr:from>
    <xdr:to>
      <xdr:col>9</xdr:col>
      <xdr:colOff>180375</xdr:colOff>
      <xdr:row>19</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20</xdr:row>
          <xdr:rowOff>25400</xdr:rowOff>
        </xdr:from>
        <xdr:to>
          <xdr:col>10</xdr:col>
          <xdr:colOff>31750</xdr:colOff>
          <xdr:row>21</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21</xdr:row>
          <xdr:rowOff>25400</xdr:rowOff>
        </xdr:from>
        <xdr:to>
          <xdr:col>10</xdr:col>
          <xdr:colOff>31750</xdr:colOff>
          <xdr:row>22</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22</xdr:row>
          <xdr:rowOff>679450</xdr:rowOff>
        </xdr:from>
        <xdr:to>
          <xdr:col>9</xdr:col>
          <xdr:colOff>25400</xdr:colOff>
          <xdr:row>24</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203200</xdr:rowOff>
        </xdr:from>
        <xdr:to>
          <xdr:col>9</xdr:col>
          <xdr:colOff>25400</xdr:colOff>
          <xdr:row>25</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25400</xdr:colOff>
          <xdr:row>26</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25400</xdr:colOff>
          <xdr:row>27</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31750</xdr:colOff>
          <xdr:row>28</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22411</xdr:colOff>
      <xdr:row>12</xdr:row>
      <xdr:rowOff>14941</xdr:rowOff>
    </xdr:from>
    <xdr:to>
      <xdr:col>16</xdr:col>
      <xdr:colOff>590176</xdr:colOff>
      <xdr:row>17</xdr:row>
      <xdr:rowOff>313765</xdr:rowOff>
    </xdr:to>
    <xdr:sp macro="" textlink="">
      <xdr:nvSpPr>
        <xdr:cNvPr id="19" name="四角形: 角を丸くする 18">
          <a:extLst>
            <a:ext uri="{FF2B5EF4-FFF2-40B4-BE49-F238E27FC236}">
              <a16:creationId xmlns:a16="http://schemas.microsoft.com/office/drawing/2014/main" id="{00000000-0008-0000-0700-000013000000}"/>
            </a:ext>
          </a:extLst>
        </xdr:cNvPr>
        <xdr:cNvSpPr/>
      </xdr:nvSpPr>
      <xdr:spPr>
        <a:xfrm>
          <a:off x="8120529" y="3302000"/>
          <a:ext cx="1822823" cy="177800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・アナフィラキシーショックの有無</a:t>
          </a:r>
          <a:endParaRPr lang="ja-JP" altLang="ja-JP">
            <a:effectLst/>
          </a:endParaRPr>
        </a:p>
        <a:p>
          <a:r>
            <a:rPr kumimoji="1" lang="ja-JP" altLang="ja-JP" sz="1100">
              <a:solidFill>
                <a:schemeClr val="dk1"/>
              </a:solidFill>
              <a:effectLst/>
              <a:latin typeface="+mn-lt"/>
              <a:ea typeface="+mn-ea"/>
              <a:cs typeface="+mn-cs"/>
            </a:rPr>
            <a:t>・各人で判断し、各人で食べない対応をする場合には通常メニューで提供にチェックをお願いします。</a:t>
          </a:r>
          <a:endParaRPr lang="ja-JP" altLang="ja-JP">
            <a:effectLst/>
          </a:endParaRPr>
        </a:p>
      </xdr:txBody>
    </xdr:sp>
    <xdr:clientData/>
  </xdr:twoCellAnchor>
  <xdr:twoCellAnchor>
    <xdr:from>
      <xdr:col>14</xdr:col>
      <xdr:colOff>0</xdr:colOff>
      <xdr:row>30</xdr:row>
      <xdr:rowOff>0</xdr:rowOff>
    </xdr:from>
    <xdr:to>
      <xdr:col>16</xdr:col>
      <xdr:colOff>567765</xdr:colOff>
      <xdr:row>34</xdr:row>
      <xdr:rowOff>67235</xdr:rowOff>
    </xdr:to>
    <xdr:sp macro="" textlink="">
      <xdr:nvSpPr>
        <xdr:cNvPr id="20" name="四角形: 角を丸くする 19">
          <a:extLst>
            <a:ext uri="{FF2B5EF4-FFF2-40B4-BE49-F238E27FC236}">
              <a16:creationId xmlns:a16="http://schemas.microsoft.com/office/drawing/2014/main" id="{00000000-0008-0000-0700-000014000000}"/>
            </a:ext>
          </a:extLst>
        </xdr:cNvPr>
        <xdr:cNvSpPr/>
      </xdr:nvSpPr>
      <xdr:spPr>
        <a:xfrm>
          <a:off x="8098118" y="8897471"/>
          <a:ext cx="1822823" cy="1187823"/>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・特記事項には食堂へ伝えておきたい内容など記載してください。</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635000</xdr:colOff>
          <xdr:row>4</xdr:row>
          <xdr:rowOff>88900</xdr:rowOff>
        </xdr:from>
        <xdr:to>
          <xdr:col>12</xdr:col>
          <xdr:colOff>279400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69850</xdr:colOff>
      <xdr:row>2</xdr:row>
      <xdr:rowOff>374651</xdr:rowOff>
    </xdr:from>
    <xdr:to>
      <xdr:col>22</xdr:col>
      <xdr:colOff>508000</xdr:colOff>
      <xdr:row>6</xdr:row>
      <xdr:rowOff>63501</xdr:rowOff>
    </xdr:to>
    <xdr:sp macro="" textlink="">
      <xdr:nvSpPr>
        <xdr:cNvPr id="7" name="四角形: 角を丸くする 6">
          <a:extLst>
            <a:ext uri="{FF2B5EF4-FFF2-40B4-BE49-F238E27FC236}">
              <a16:creationId xmlns:a16="http://schemas.microsoft.com/office/drawing/2014/main" id="{00000000-0008-0000-0800-000007000000}"/>
            </a:ext>
          </a:extLst>
        </xdr:cNvPr>
        <xdr:cNvSpPr/>
      </xdr:nvSpPr>
      <xdr:spPr>
        <a:xfrm>
          <a:off x="6686550" y="965201"/>
          <a:ext cx="1695450" cy="91440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新規の申込みか変更の申込みかチェックをお願いします。</a:t>
          </a:r>
          <a:endParaRPr lang="ja-JP" altLang="ja-JP">
            <a:effectLst/>
          </a:endParaRPr>
        </a:p>
      </xdr:txBody>
    </xdr:sp>
    <xdr:clientData/>
  </xdr:twoCellAnchor>
  <xdr:twoCellAnchor>
    <xdr:from>
      <xdr:col>20</xdr:col>
      <xdr:colOff>88900</xdr:colOff>
      <xdr:row>7</xdr:row>
      <xdr:rowOff>95250</xdr:rowOff>
    </xdr:from>
    <xdr:to>
      <xdr:col>22</xdr:col>
      <xdr:colOff>558800</xdr:colOff>
      <xdr:row>12</xdr:row>
      <xdr:rowOff>120650</xdr:rowOff>
    </xdr:to>
    <xdr:sp macro="" textlink="">
      <xdr:nvSpPr>
        <xdr:cNvPr id="8" name="四角形: 角を丸くする 7">
          <a:extLst>
            <a:ext uri="{FF2B5EF4-FFF2-40B4-BE49-F238E27FC236}">
              <a16:creationId xmlns:a16="http://schemas.microsoft.com/office/drawing/2014/main" id="{00000000-0008-0000-0800-000008000000}"/>
            </a:ext>
          </a:extLst>
        </xdr:cNvPr>
        <xdr:cNvSpPr/>
      </xdr:nvSpPr>
      <xdr:spPr>
        <a:xfrm>
          <a:off x="6705600" y="2139950"/>
          <a:ext cx="1727200" cy="146685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時間は実施時間ではなく、食材受け渡し時間となります。余裕を持って、実施より少し早めのお時間を入力してください。</a:t>
          </a:r>
          <a:endParaRPr lang="ja-JP" altLang="ja-JP">
            <a:effectLst/>
          </a:endParaRPr>
        </a:p>
      </xdr:txBody>
    </xdr:sp>
    <xdr:clientData/>
  </xdr:twoCellAnchor>
  <xdr:twoCellAnchor>
    <xdr:from>
      <xdr:col>20</xdr:col>
      <xdr:colOff>120650</xdr:colOff>
      <xdr:row>12</xdr:row>
      <xdr:rowOff>171450</xdr:rowOff>
    </xdr:from>
    <xdr:to>
      <xdr:col>22</xdr:col>
      <xdr:colOff>571500</xdr:colOff>
      <xdr:row>18</xdr:row>
      <xdr:rowOff>63500</xdr:rowOff>
    </xdr:to>
    <xdr:sp macro="" textlink="">
      <xdr:nvSpPr>
        <xdr:cNvPr id="9" name="四角形: 角を丸くする 8">
          <a:extLst>
            <a:ext uri="{FF2B5EF4-FFF2-40B4-BE49-F238E27FC236}">
              <a16:creationId xmlns:a16="http://schemas.microsoft.com/office/drawing/2014/main" id="{00000000-0008-0000-0800-000009000000}"/>
            </a:ext>
          </a:extLst>
        </xdr:cNvPr>
        <xdr:cNvSpPr/>
      </xdr:nvSpPr>
      <xdr:spPr>
        <a:xfrm>
          <a:off x="6737350" y="3657600"/>
          <a:ext cx="1708150" cy="1797050"/>
        </a:xfrm>
        <a:prstGeom prst="roundRect">
          <a:avLst>
            <a:gd name="adj" fmla="val 11339"/>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食材一覧</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のシートから、商品</a:t>
          </a:r>
          <a:r>
            <a:rPr kumimoji="1" lang="en-US" altLang="ja-JP" sz="1100">
              <a:solidFill>
                <a:schemeClr val="dk1"/>
              </a:solidFill>
              <a:effectLst/>
              <a:latin typeface="+mn-lt"/>
              <a:ea typeface="+mn-ea"/>
              <a:cs typeface="+mn-cs"/>
            </a:rPr>
            <a:t>No.</a:t>
          </a:r>
          <a:r>
            <a:rPr kumimoji="1" lang="ja-JP" altLang="ja-JP" sz="1100">
              <a:solidFill>
                <a:schemeClr val="dk1"/>
              </a:solidFill>
              <a:effectLst/>
              <a:latin typeface="+mn-lt"/>
              <a:ea typeface="+mn-ea"/>
              <a:cs typeface="+mn-cs"/>
            </a:rPr>
            <a:t>をご入力いただくと商品名と単価が表示されます。数量をご入力いただくと合計金額が出ますのでご確認ください。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15</xdr:col>
          <xdr:colOff>120650</xdr:colOff>
          <xdr:row>4</xdr:row>
          <xdr:rowOff>82550</xdr:rowOff>
        </xdr:from>
        <xdr:to>
          <xdr:col>16</xdr:col>
          <xdr:colOff>38100</xdr:colOff>
          <xdr:row>4</xdr:row>
          <xdr:rowOff>298450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ocuments/&#23487;&#27850;%20Ver&#65288;R5_1&#27850;_&#20837;&#21147;&#29992;&#65289;0301&#65288;&#20877;&#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注文シート"/>
      <sheetName val="申請書"/>
      <sheetName val="許可書"/>
      <sheetName val="計画書"/>
      <sheetName val="名簿"/>
      <sheetName val="名簿(外国人用)"/>
      <sheetName val="アレルギー "/>
      <sheetName val="別注"/>
      <sheetName val="食材一覧"/>
      <sheetName val="アルコール"/>
      <sheetName val="備品・販売物品一覧"/>
      <sheetName val="入力フォーム用項目"/>
    </sheetNames>
    <sheetDataSet>
      <sheetData sheetId="0"/>
      <sheetData sheetId="1"/>
      <sheetData sheetId="2"/>
      <sheetData sheetId="3"/>
      <sheetData sheetId="4"/>
      <sheetData sheetId="5"/>
      <sheetData sheetId="6"/>
      <sheetData sheetId="7"/>
      <sheetData sheetId="8"/>
      <sheetData sheetId="9">
        <row r="8">
          <cell r="A8">
            <v>1</v>
          </cell>
          <cell r="B8" t="str">
            <v>豚小間切れ肉</v>
          </cell>
          <cell r="G8" t="str">
            <v>100g</v>
          </cell>
          <cell r="H8">
            <v>280</v>
          </cell>
        </row>
        <row r="9">
          <cell r="A9">
            <v>2</v>
          </cell>
          <cell r="B9" t="str">
            <v>鶏もも肉</v>
          </cell>
          <cell r="G9" t="str">
            <v>100g</v>
          </cell>
          <cell r="H9">
            <v>230</v>
          </cell>
        </row>
        <row r="10">
          <cell r="A10">
            <v>3</v>
          </cell>
          <cell r="B10" t="str">
            <v>豚薄切り肉（肩ロース）</v>
          </cell>
          <cell r="G10" t="str">
            <v>100g</v>
          </cell>
          <cell r="H10">
            <v>320</v>
          </cell>
        </row>
        <row r="11">
          <cell r="A11">
            <v>4</v>
          </cell>
          <cell r="B11" t="str">
            <v>豚角切り肉（肩ロース）</v>
          </cell>
          <cell r="G11" t="str">
            <v>100g</v>
          </cell>
          <cell r="H11">
            <v>320</v>
          </cell>
        </row>
        <row r="12">
          <cell r="A12">
            <v>5</v>
          </cell>
          <cell r="B12" t="str">
            <v>牛肉（こま切れ）</v>
          </cell>
          <cell r="G12" t="str">
            <v>100g</v>
          </cell>
          <cell r="H12">
            <v>340</v>
          </cell>
        </row>
        <row r="13">
          <cell r="A13">
            <v>6</v>
          </cell>
          <cell r="B13" t="str">
            <v>牛肉（スライス）</v>
          </cell>
          <cell r="G13" t="str">
            <v>100g</v>
          </cell>
          <cell r="H13">
            <v>350</v>
          </cell>
        </row>
        <row r="14">
          <cell r="A14">
            <v>7</v>
          </cell>
          <cell r="B14" t="str">
            <v>ウインナー</v>
          </cell>
          <cell r="E14" t="str">
            <v>6本入り（2袋）</v>
          </cell>
          <cell r="G14" t="str">
            <v>1パック</v>
          </cell>
          <cell r="H14">
            <v>780</v>
          </cell>
        </row>
        <row r="15">
          <cell r="A15">
            <v>8</v>
          </cell>
          <cell r="B15" t="str">
            <v>ベーコン</v>
          </cell>
          <cell r="E15" t="str">
            <v>ハーフ4枚入り（3ヶ）</v>
          </cell>
          <cell r="G15" t="str">
            <v>1パック</v>
          </cell>
          <cell r="H15">
            <v>560</v>
          </cell>
        </row>
        <row r="16">
          <cell r="A16">
            <v>9</v>
          </cell>
          <cell r="B16" t="str">
            <v>ホットドック用フランク（50g）</v>
          </cell>
          <cell r="E16" t="str">
            <v>7本入り</v>
          </cell>
          <cell r="G16" t="str">
            <v>1パック</v>
          </cell>
          <cell r="H16">
            <v>830</v>
          </cell>
        </row>
        <row r="17">
          <cell r="A17">
            <v>10</v>
          </cell>
          <cell r="B17" t="str">
            <v>ちくわ</v>
          </cell>
          <cell r="E17" t="str">
            <v>2本入り</v>
          </cell>
          <cell r="G17" t="str">
            <v>1袋</v>
          </cell>
          <cell r="H17">
            <v>380</v>
          </cell>
        </row>
        <row r="18">
          <cell r="A18">
            <v>11</v>
          </cell>
          <cell r="B18" t="str">
            <v>魚肉ソーセージ</v>
          </cell>
          <cell r="E18" t="str">
            <v>4本入り</v>
          </cell>
          <cell r="G18" t="str">
            <v>1束</v>
          </cell>
          <cell r="H18">
            <v>530</v>
          </cell>
        </row>
        <row r="19">
          <cell r="B19" t="str">
            <v>＊野菜＊</v>
          </cell>
        </row>
        <row r="20">
          <cell r="A20">
            <v>12</v>
          </cell>
          <cell r="B20" t="str">
            <v>玉ねぎ</v>
          </cell>
          <cell r="E20" t="str">
            <v>1個</v>
          </cell>
          <cell r="G20" t="str">
            <v>1個</v>
          </cell>
          <cell r="H20">
            <v>130</v>
          </cell>
        </row>
        <row r="21">
          <cell r="A21">
            <v>13</v>
          </cell>
          <cell r="B21" t="str">
            <v>キャベツ</v>
          </cell>
          <cell r="E21" t="str">
            <v>1玉</v>
          </cell>
          <cell r="G21" t="str">
            <v>1玉</v>
          </cell>
          <cell r="H21">
            <v>440</v>
          </cell>
        </row>
        <row r="22">
          <cell r="A22">
            <v>14</v>
          </cell>
          <cell r="B22" t="str">
            <v>長ネギ</v>
          </cell>
          <cell r="E22" t="str">
            <v>1本</v>
          </cell>
          <cell r="G22" t="str">
            <v>1本</v>
          </cell>
          <cell r="H22">
            <v>220</v>
          </cell>
        </row>
        <row r="23">
          <cell r="A23">
            <v>15</v>
          </cell>
          <cell r="B23" t="str">
            <v>大根</v>
          </cell>
          <cell r="E23" t="str">
            <v>1本</v>
          </cell>
          <cell r="G23" t="str">
            <v>1本</v>
          </cell>
          <cell r="H23">
            <v>370</v>
          </cell>
        </row>
        <row r="24">
          <cell r="A24">
            <v>16</v>
          </cell>
          <cell r="B24" t="str">
            <v>レタス</v>
          </cell>
          <cell r="E24" t="str">
            <v>1個</v>
          </cell>
          <cell r="G24" t="str">
            <v>1個</v>
          </cell>
          <cell r="H24">
            <v>420</v>
          </cell>
        </row>
        <row r="25">
          <cell r="A25">
            <v>17</v>
          </cell>
          <cell r="B25" t="str">
            <v>きゅうり</v>
          </cell>
          <cell r="E25" t="str">
            <v>1本</v>
          </cell>
          <cell r="G25" t="str">
            <v>1本</v>
          </cell>
          <cell r="H25">
            <v>130</v>
          </cell>
        </row>
        <row r="26">
          <cell r="A26">
            <v>18</v>
          </cell>
          <cell r="B26" t="str">
            <v>トマト</v>
          </cell>
          <cell r="E26" t="str">
            <v>1個</v>
          </cell>
          <cell r="G26" t="str">
            <v>1個</v>
          </cell>
          <cell r="H26">
            <v>240</v>
          </cell>
        </row>
        <row r="27">
          <cell r="A27">
            <v>19</v>
          </cell>
          <cell r="B27" t="str">
            <v>ピーマン</v>
          </cell>
          <cell r="E27" t="str">
            <v>4～5個入り</v>
          </cell>
          <cell r="G27" t="str">
            <v>1袋</v>
          </cell>
          <cell r="H27">
            <v>260</v>
          </cell>
        </row>
        <row r="28">
          <cell r="A28">
            <v>20</v>
          </cell>
          <cell r="B28" t="str">
            <v>茄子</v>
          </cell>
          <cell r="E28" t="str">
            <v>4～5個入り</v>
          </cell>
          <cell r="G28" t="str">
            <v>1袋</v>
          </cell>
          <cell r="H28">
            <v>490</v>
          </cell>
        </row>
        <row r="29">
          <cell r="A29">
            <v>21</v>
          </cell>
          <cell r="B29" t="str">
            <v>ミニトマト</v>
          </cell>
          <cell r="E29" t="str">
            <v>11～15個入り</v>
          </cell>
          <cell r="G29" t="str">
            <v>1パック</v>
          </cell>
          <cell r="H29">
            <v>400</v>
          </cell>
        </row>
        <row r="30">
          <cell r="A30">
            <v>22</v>
          </cell>
          <cell r="B30" t="str">
            <v>椎茸</v>
          </cell>
          <cell r="E30" t="str">
            <v>約5～6個</v>
          </cell>
          <cell r="G30" t="str">
            <v>1パック</v>
          </cell>
          <cell r="H30">
            <v>270</v>
          </cell>
        </row>
        <row r="31">
          <cell r="A31">
            <v>23</v>
          </cell>
          <cell r="B31" t="str">
            <v>えのき茸</v>
          </cell>
          <cell r="E31" t="str">
            <v>約50g</v>
          </cell>
          <cell r="G31" t="str">
            <v>1パック</v>
          </cell>
          <cell r="H31">
            <v>140</v>
          </cell>
        </row>
        <row r="32">
          <cell r="A32">
            <v>24</v>
          </cell>
          <cell r="B32" t="str">
            <v>しめじ</v>
          </cell>
          <cell r="E32" t="str">
            <v>約100g</v>
          </cell>
          <cell r="G32" t="str">
            <v>1パック</v>
          </cell>
          <cell r="H32">
            <v>160</v>
          </cell>
        </row>
        <row r="33">
          <cell r="A33">
            <v>25</v>
          </cell>
          <cell r="B33" t="str">
            <v>ブロッコリー</v>
          </cell>
          <cell r="E33" t="str">
            <v>約200ｇ</v>
          </cell>
          <cell r="G33" t="str">
            <v>1袋</v>
          </cell>
          <cell r="H33">
            <v>280</v>
          </cell>
        </row>
        <row r="34">
          <cell r="A34">
            <v>26</v>
          </cell>
          <cell r="B34" t="str">
            <v>ブロッコリー(冷凍)</v>
          </cell>
          <cell r="E34" t="str">
            <v>約100ｇ</v>
          </cell>
          <cell r="H34">
            <v>150</v>
          </cell>
        </row>
        <row r="35">
          <cell r="A35">
            <v>27</v>
          </cell>
          <cell r="B35" t="str">
            <v>かぼちゃ(乱切・冷凍)</v>
          </cell>
          <cell r="E35" t="str">
            <v>約100ｇ</v>
          </cell>
          <cell r="H35">
            <v>170</v>
          </cell>
        </row>
        <row r="36">
          <cell r="A36">
            <v>28</v>
          </cell>
          <cell r="B36" t="str">
            <v>ほうれん草</v>
          </cell>
          <cell r="E36" t="str">
            <v>約200ｇ</v>
          </cell>
          <cell r="G36" t="str">
            <v>1袋</v>
          </cell>
          <cell r="H36">
            <v>290</v>
          </cell>
        </row>
        <row r="37">
          <cell r="A37">
            <v>29</v>
          </cell>
          <cell r="B37" t="str">
            <v>さつまいも</v>
          </cell>
          <cell r="E37" t="str">
            <v>1個</v>
          </cell>
          <cell r="G37" t="str">
            <v>1個</v>
          </cell>
          <cell r="H37" t="str">
            <v>時価</v>
          </cell>
        </row>
        <row r="38">
          <cell r="B38" t="str">
            <v>＊果物＊</v>
          </cell>
        </row>
        <row r="39">
          <cell r="A39">
            <v>30</v>
          </cell>
          <cell r="B39" t="str">
            <v>バナナ</v>
          </cell>
          <cell r="E39" t="str">
            <v>4～5本</v>
          </cell>
          <cell r="G39" t="str">
            <v>1パック</v>
          </cell>
          <cell r="H39">
            <v>390</v>
          </cell>
        </row>
        <row r="40">
          <cell r="A40">
            <v>31</v>
          </cell>
          <cell r="B40" t="str">
            <v>スイカ</v>
          </cell>
          <cell r="E40" t="str">
            <v>普通玉</v>
          </cell>
          <cell r="G40" t="str">
            <v>1玉</v>
          </cell>
          <cell r="H40" t="str">
            <v>時価</v>
          </cell>
        </row>
        <row r="41">
          <cell r="B41" t="str">
            <v>＊缶詰＊</v>
          </cell>
        </row>
        <row r="42">
          <cell r="A42">
            <v>32</v>
          </cell>
          <cell r="B42" t="str">
            <v>ツナ(パウチ)</v>
          </cell>
          <cell r="E42" t="str">
            <v>60ｇ</v>
          </cell>
          <cell r="G42" t="str">
            <v>1袋</v>
          </cell>
          <cell r="H42">
            <v>160</v>
          </cell>
        </row>
        <row r="43">
          <cell r="A43">
            <v>33</v>
          </cell>
          <cell r="B43" t="str">
            <v>ホールトマト（紙パック)</v>
          </cell>
          <cell r="E43" t="str">
            <v>388ｇ</v>
          </cell>
          <cell r="G43" t="str">
            <v>1缶</v>
          </cell>
          <cell r="H43">
            <v>230</v>
          </cell>
        </row>
        <row r="44">
          <cell r="A44">
            <v>34</v>
          </cell>
          <cell r="B44" t="str">
            <v>コーン(箱パック)</v>
          </cell>
          <cell r="E44" t="str">
            <v>190ｇ</v>
          </cell>
          <cell r="G44" t="str">
            <v>1箱</v>
          </cell>
          <cell r="H44">
            <v>250</v>
          </cell>
        </row>
        <row r="45">
          <cell r="A45">
            <v>35</v>
          </cell>
          <cell r="B45" t="str">
            <v>みかん(パウチ)</v>
          </cell>
          <cell r="E45" t="str">
            <v>180ｇ(90ｇ固形量）</v>
          </cell>
          <cell r="G45" t="str">
            <v>1袋</v>
          </cell>
          <cell r="H45">
            <v>350</v>
          </cell>
        </row>
        <row r="46">
          <cell r="A46">
            <v>36</v>
          </cell>
          <cell r="B46" t="str">
            <v>フルーツミックス缶（プルトップ）</v>
          </cell>
          <cell r="E46" t="str">
            <v>190ｇ(100ｇ固形量)</v>
          </cell>
          <cell r="G46" t="str">
            <v>1缶</v>
          </cell>
          <cell r="H46">
            <v>250</v>
          </cell>
        </row>
        <row r="47">
          <cell r="B47" t="str">
            <v>＊その他＊</v>
          </cell>
        </row>
        <row r="48">
          <cell r="A48">
            <v>37</v>
          </cell>
          <cell r="B48" t="str">
            <v>卵</v>
          </cell>
          <cell r="E48" t="str">
            <v>10個入り</v>
          </cell>
          <cell r="G48" t="str">
            <v>1パック</v>
          </cell>
          <cell r="H48">
            <v>380</v>
          </cell>
        </row>
        <row r="49">
          <cell r="A49">
            <v>38</v>
          </cell>
          <cell r="B49" t="str">
            <v>精白米</v>
          </cell>
          <cell r="E49" t="str">
            <v>1㎏（約7合）</v>
          </cell>
          <cell r="G49" t="str">
            <v>1㎏</v>
          </cell>
          <cell r="H49">
            <v>600</v>
          </cell>
        </row>
        <row r="50">
          <cell r="A50">
            <v>39</v>
          </cell>
          <cell r="B50" t="str">
            <v>福神漬け</v>
          </cell>
          <cell r="E50" t="str">
            <v>100g</v>
          </cell>
          <cell r="G50" t="str">
            <v>1袋</v>
          </cell>
          <cell r="H50">
            <v>210</v>
          </cell>
        </row>
        <row r="51">
          <cell r="A51">
            <v>40</v>
          </cell>
          <cell r="B51" t="str">
            <v>スパゲティ</v>
          </cell>
          <cell r="E51" t="str">
            <v>300g</v>
          </cell>
          <cell r="G51" t="str">
            <v>1袋</v>
          </cell>
          <cell r="H51">
            <v>280</v>
          </cell>
        </row>
        <row r="52">
          <cell r="A52">
            <v>41</v>
          </cell>
          <cell r="B52" t="str">
            <v>うどん　1玉</v>
          </cell>
          <cell r="E52" t="str">
            <v>180g</v>
          </cell>
          <cell r="G52" t="str">
            <v>1玉</v>
          </cell>
          <cell r="H52">
            <v>140</v>
          </cell>
        </row>
        <row r="53">
          <cell r="A53">
            <v>42</v>
          </cell>
          <cell r="B53" t="str">
            <v>薄力粉</v>
          </cell>
          <cell r="E53" t="str">
            <v>1kg</v>
          </cell>
          <cell r="G53" t="str">
            <v>1袋</v>
          </cell>
          <cell r="H53">
            <v>480</v>
          </cell>
        </row>
        <row r="54">
          <cell r="A54">
            <v>43</v>
          </cell>
          <cell r="B54" t="str">
            <v>焼きそば</v>
          </cell>
          <cell r="E54" t="str">
            <v>3袋入り（1玉150g）</v>
          </cell>
          <cell r="G54" t="str">
            <v>1パック</v>
          </cell>
          <cell r="H54">
            <v>380</v>
          </cell>
        </row>
        <row r="55">
          <cell r="A55">
            <v>44</v>
          </cell>
          <cell r="B55" t="str">
            <v>ホットケーキミックス</v>
          </cell>
          <cell r="E55" t="str">
            <v>150g×4P</v>
          </cell>
          <cell r="G55" t="str">
            <v>1箱</v>
          </cell>
          <cell r="H55">
            <v>470</v>
          </cell>
        </row>
        <row r="56">
          <cell r="A56">
            <v>45</v>
          </cell>
          <cell r="B56" t="str">
            <v>ホットドック用パン</v>
          </cell>
          <cell r="E56" t="str">
            <v>5個入り</v>
          </cell>
          <cell r="G56" t="str">
            <v>1袋</v>
          </cell>
          <cell r="H56">
            <v>350</v>
          </cell>
        </row>
        <row r="57">
          <cell r="B57" t="str">
            <v>＊調味料＊</v>
          </cell>
        </row>
        <row r="58">
          <cell r="A58">
            <v>46</v>
          </cell>
          <cell r="B58" t="str">
            <v>油</v>
          </cell>
          <cell r="E58" t="str">
            <v>400mℓ</v>
          </cell>
          <cell r="G58" t="str">
            <v>1本</v>
          </cell>
          <cell r="H58">
            <v>530</v>
          </cell>
        </row>
        <row r="59">
          <cell r="A59">
            <v>47</v>
          </cell>
          <cell r="B59" t="str">
            <v>オリーブ油</v>
          </cell>
          <cell r="E59" t="str">
            <v>200mℓ</v>
          </cell>
          <cell r="G59" t="str">
            <v>1本</v>
          </cell>
          <cell r="H59">
            <v>550</v>
          </cell>
        </row>
        <row r="60">
          <cell r="A60">
            <v>48</v>
          </cell>
          <cell r="B60" t="str">
            <v>味噌</v>
          </cell>
          <cell r="E60" t="str">
            <v>750g</v>
          </cell>
          <cell r="G60" t="str">
            <v>1パック</v>
          </cell>
          <cell r="H60">
            <v>650</v>
          </cell>
        </row>
        <row r="61">
          <cell r="A61">
            <v>49</v>
          </cell>
          <cell r="B61" t="str">
            <v>はちみつ</v>
          </cell>
          <cell r="E61" t="str">
            <v>150g</v>
          </cell>
          <cell r="G61" t="str">
            <v>1本</v>
          </cell>
          <cell r="H61">
            <v>540</v>
          </cell>
        </row>
        <row r="62">
          <cell r="A62">
            <v>50</v>
          </cell>
          <cell r="B62" t="str">
            <v>五目御飯の素</v>
          </cell>
          <cell r="E62" t="str">
            <v>147g</v>
          </cell>
          <cell r="G62" t="str">
            <v>1箱</v>
          </cell>
          <cell r="H62">
            <v>380</v>
          </cell>
        </row>
        <row r="63">
          <cell r="A63">
            <v>51</v>
          </cell>
          <cell r="B63" t="str">
            <v>だしの素 (本だし）</v>
          </cell>
          <cell r="E63" t="str">
            <v>8g×7本</v>
          </cell>
          <cell r="G63" t="str">
            <v>1箱</v>
          </cell>
          <cell r="H63">
            <v>380</v>
          </cell>
        </row>
        <row r="64">
          <cell r="A64">
            <v>52</v>
          </cell>
          <cell r="B64" t="str">
            <v>中華だし</v>
          </cell>
          <cell r="E64" t="str">
            <v>50g</v>
          </cell>
          <cell r="G64" t="str">
            <v>1袋</v>
          </cell>
          <cell r="H64">
            <v>360</v>
          </cell>
        </row>
        <row r="65">
          <cell r="A65">
            <v>53</v>
          </cell>
          <cell r="B65" t="str">
            <v>コンソメキューブ</v>
          </cell>
          <cell r="E65" t="str">
            <v>7個入り</v>
          </cell>
          <cell r="G65" t="str">
            <v>1箱</v>
          </cell>
          <cell r="H65">
            <v>250</v>
          </cell>
        </row>
        <row r="66">
          <cell r="A66">
            <v>54</v>
          </cell>
          <cell r="B66" t="str">
            <v>めんつゆ</v>
          </cell>
          <cell r="E66" t="str">
            <v>500mℓ</v>
          </cell>
          <cell r="G66" t="str">
            <v>1本</v>
          </cell>
          <cell r="H66">
            <v>400</v>
          </cell>
        </row>
        <row r="67">
          <cell r="A67">
            <v>55</v>
          </cell>
          <cell r="B67" t="str">
            <v>しょうゆ</v>
          </cell>
          <cell r="E67" t="str">
            <v>500mℓ</v>
          </cell>
          <cell r="G67" t="str">
            <v>1本</v>
          </cell>
          <cell r="H67">
            <v>380</v>
          </cell>
        </row>
        <row r="68">
          <cell r="A68">
            <v>56</v>
          </cell>
          <cell r="B68" t="str">
            <v>マヨネーズ（小）</v>
          </cell>
          <cell r="E68" t="str">
            <v>200g</v>
          </cell>
          <cell r="G68" t="str">
            <v>1本</v>
          </cell>
          <cell r="H68">
            <v>370</v>
          </cell>
        </row>
        <row r="69">
          <cell r="A69">
            <v>57</v>
          </cell>
          <cell r="B69" t="str">
            <v>ケチャップ（小）</v>
          </cell>
          <cell r="E69" t="str">
            <v>180g</v>
          </cell>
          <cell r="G69" t="str">
            <v>1本</v>
          </cell>
          <cell r="H69">
            <v>350</v>
          </cell>
        </row>
        <row r="70">
          <cell r="A70">
            <v>58</v>
          </cell>
          <cell r="B70" t="str">
            <v>食卓塩（小瓶）</v>
          </cell>
          <cell r="E70" t="str">
            <v>100g</v>
          </cell>
          <cell r="G70" t="str">
            <v>1本</v>
          </cell>
          <cell r="H70">
            <v>180</v>
          </cell>
        </row>
        <row r="71">
          <cell r="A71">
            <v>59</v>
          </cell>
          <cell r="B71" t="str">
            <v>コショー（小瓶）</v>
          </cell>
          <cell r="E71" t="str">
            <v>20g</v>
          </cell>
          <cell r="G71" t="str">
            <v>1本</v>
          </cell>
          <cell r="H71">
            <v>340</v>
          </cell>
        </row>
        <row r="72">
          <cell r="A72">
            <v>60</v>
          </cell>
          <cell r="B72" t="str">
            <v>焼肉のタレ</v>
          </cell>
          <cell r="E72" t="str">
            <v>300ｇ</v>
          </cell>
          <cell r="G72" t="str">
            <v>1本</v>
          </cell>
          <cell r="H72">
            <v>400</v>
          </cell>
        </row>
        <row r="73">
          <cell r="A73">
            <v>61</v>
          </cell>
          <cell r="B73" t="str">
            <v>塩・コショー</v>
          </cell>
          <cell r="E73" t="str">
            <v>250g</v>
          </cell>
          <cell r="G73" t="str">
            <v>1本</v>
          </cell>
          <cell r="H73">
            <v>500</v>
          </cell>
        </row>
        <row r="74">
          <cell r="A74">
            <v>62</v>
          </cell>
          <cell r="B74" t="str">
            <v>上白糖（小）</v>
          </cell>
          <cell r="E74" t="str">
            <v>500g</v>
          </cell>
          <cell r="G74" t="str">
            <v>1パック</v>
          </cell>
          <cell r="H74">
            <v>255</v>
          </cell>
        </row>
        <row r="75">
          <cell r="A75">
            <v>63</v>
          </cell>
          <cell r="B75" t="str">
            <v>中濃ソース（小）</v>
          </cell>
          <cell r="E75" t="str">
            <v>300mℓ</v>
          </cell>
          <cell r="G75" t="str">
            <v>1本</v>
          </cell>
          <cell r="H75">
            <v>370</v>
          </cell>
        </row>
        <row r="76">
          <cell r="A76">
            <v>64</v>
          </cell>
          <cell r="B76" t="str">
            <v>ドレッシング（青しそ）</v>
          </cell>
          <cell r="E76" t="str">
            <v>190mℓ</v>
          </cell>
          <cell r="G76" t="str">
            <v>1本</v>
          </cell>
          <cell r="H76">
            <v>380</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mailto:naguri@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7.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43"/>
  <sheetViews>
    <sheetView tabSelected="1" view="pageBreakPreview" zoomScaleNormal="100" zoomScaleSheetLayoutView="100" workbookViewId="0">
      <selection activeCell="B1" sqref="E1"/>
    </sheetView>
  </sheetViews>
  <sheetFormatPr defaultRowHeight="13" x14ac:dyDescent="0.2"/>
  <sheetData>
    <row r="10" spans="1:9" x14ac:dyDescent="0.2">
      <c r="B10" s="559" t="s">
        <v>681</v>
      </c>
      <c r="C10" s="559"/>
      <c r="D10" s="559"/>
      <c r="E10" s="559"/>
      <c r="F10" s="559"/>
    </row>
    <row r="11" spans="1:9" x14ac:dyDescent="0.2">
      <c r="B11" s="559"/>
      <c r="C11" s="559"/>
      <c r="D11" s="559"/>
      <c r="E11" s="559"/>
      <c r="F11" s="559"/>
    </row>
    <row r="12" spans="1:9" x14ac:dyDescent="0.2">
      <c r="B12" s="559"/>
      <c r="C12" s="559"/>
      <c r="D12" s="559"/>
      <c r="E12" s="559"/>
      <c r="F12" s="559"/>
    </row>
    <row r="13" spans="1:9" x14ac:dyDescent="0.2">
      <c r="B13" s="559"/>
      <c r="C13" s="559"/>
      <c r="D13" s="559"/>
      <c r="E13" s="559"/>
      <c r="F13" s="559"/>
    </row>
    <row r="15" spans="1:9" ht="100" customHeight="1" x14ac:dyDescent="0.2">
      <c r="A15" s="561" t="s">
        <v>17</v>
      </c>
      <c r="B15" s="561"/>
      <c r="C15" s="561"/>
      <c r="D15" s="561"/>
      <c r="E15" s="561"/>
      <c r="F15" s="561"/>
      <c r="G15" s="561"/>
      <c r="H15" s="561"/>
      <c r="I15" s="561"/>
    </row>
    <row r="18" spans="1:10" ht="13.5" customHeight="1" x14ac:dyDescent="0.2">
      <c r="C18" s="562" t="s">
        <v>353</v>
      </c>
      <c r="D18" s="562"/>
      <c r="E18" s="562"/>
      <c r="F18" s="562"/>
      <c r="G18" s="562"/>
    </row>
    <row r="19" spans="1:10" ht="13.5" customHeight="1" x14ac:dyDescent="0.2">
      <c r="C19" s="562"/>
      <c r="D19" s="562"/>
      <c r="E19" s="562"/>
      <c r="F19" s="562"/>
      <c r="G19" s="562"/>
    </row>
    <row r="21" spans="1:10" ht="46" customHeight="1" x14ac:dyDescent="0.2">
      <c r="B21" s="558" t="s">
        <v>404</v>
      </c>
      <c r="C21" s="558"/>
      <c r="D21" s="558"/>
      <c r="E21" s="558"/>
      <c r="F21" s="558"/>
      <c r="G21" s="558"/>
      <c r="H21" s="558"/>
      <c r="I21" s="558"/>
      <c r="J21" s="183"/>
    </row>
    <row r="22" spans="1:10" ht="14" x14ac:dyDescent="0.2">
      <c r="A22" s="180"/>
      <c r="B22" s="180"/>
      <c r="C22" s="180"/>
      <c r="D22" s="180"/>
      <c r="E22" s="180"/>
      <c r="F22" s="180"/>
      <c r="G22" s="180"/>
      <c r="H22" s="180"/>
      <c r="I22" s="180"/>
    </row>
    <row r="23" spans="1:10" x14ac:dyDescent="0.2">
      <c r="A23" s="173"/>
      <c r="B23" s="173"/>
      <c r="C23" s="173"/>
      <c r="D23" s="173"/>
      <c r="E23" s="173"/>
      <c r="F23" s="173"/>
      <c r="G23" s="173"/>
      <c r="H23" s="173"/>
      <c r="I23" s="173"/>
    </row>
    <row r="24" spans="1:10" ht="16.5" customHeight="1" x14ac:dyDescent="0.2">
      <c r="B24" s="173"/>
      <c r="C24" s="173"/>
      <c r="D24" s="173"/>
      <c r="E24" s="173"/>
      <c r="F24" s="173"/>
      <c r="G24" s="173"/>
      <c r="H24" s="173"/>
      <c r="I24" s="173"/>
    </row>
    <row r="25" spans="1:10" ht="16.5" customHeight="1" x14ac:dyDescent="0.2">
      <c r="A25" s="181"/>
      <c r="B25" s="173"/>
      <c r="C25" s="173"/>
      <c r="D25" s="173"/>
      <c r="E25" s="173"/>
      <c r="F25" s="173"/>
      <c r="G25" s="173"/>
      <c r="H25" s="173"/>
      <c r="I25" s="173"/>
    </row>
    <row r="26" spans="1:10" ht="16.5" customHeight="1" x14ac:dyDescent="0.2">
      <c r="B26" s="25" t="s">
        <v>405</v>
      </c>
      <c r="C26" s="25"/>
      <c r="D26" s="25"/>
      <c r="E26" s="25"/>
      <c r="F26" s="25"/>
      <c r="G26" s="25"/>
      <c r="H26" s="25"/>
      <c r="I26" s="25"/>
      <c r="J26" s="25"/>
    </row>
    <row r="27" spans="1:10" x14ac:dyDescent="0.2">
      <c r="A27" s="173"/>
      <c r="B27" s="563" t="s">
        <v>812</v>
      </c>
      <c r="C27" s="563"/>
      <c r="D27" s="563"/>
      <c r="E27" s="563"/>
      <c r="F27" s="563"/>
      <c r="G27" s="563"/>
      <c r="H27" s="563"/>
      <c r="I27" s="563"/>
      <c r="J27" s="563"/>
    </row>
    <row r="28" spans="1:10" ht="16.5" customHeight="1" x14ac:dyDescent="0.2">
      <c r="B28" s="563"/>
      <c r="C28" s="563"/>
      <c r="D28" s="563"/>
      <c r="E28" s="563"/>
      <c r="F28" s="563"/>
      <c r="G28" s="563"/>
      <c r="H28" s="563"/>
      <c r="I28" s="563"/>
      <c r="J28" s="563"/>
    </row>
    <row r="29" spans="1:10" ht="16" customHeight="1" x14ac:dyDescent="0.2">
      <c r="B29" s="474" t="s">
        <v>813</v>
      </c>
    </row>
    <row r="30" spans="1:10" ht="16" customHeight="1" x14ac:dyDescent="0.2">
      <c r="A30" s="182"/>
      <c r="B30" s="474" t="s">
        <v>814</v>
      </c>
    </row>
    <row r="32" spans="1:10" ht="30" x14ac:dyDescent="0.2">
      <c r="A32" s="560" t="s">
        <v>635</v>
      </c>
      <c r="B32" s="560"/>
      <c r="C32" s="560"/>
      <c r="D32" s="560"/>
      <c r="E32" s="560"/>
      <c r="F32" s="560"/>
      <c r="G32" s="560"/>
      <c r="H32" s="560"/>
      <c r="I32" s="560"/>
    </row>
    <row r="33" spans="1:9" ht="13.5" x14ac:dyDescent="0.2">
      <c r="A33" s="1"/>
      <c r="G33" s="557" t="s">
        <v>815</v>
      </c>
      <c r="H33" s="557"/>
      <c r="I33" s="557"/>
    </row>
    <row r="34" spans="1:9" ht="28" x14ac:dyDescent="0.2">
      <c r="A34" s="63"/>
    </row>
    <row r="35" spans="1:9" x14ac:dyDescent="0.2">
      <c r="A35" s="62"/>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sheetProtection algorithmName="SHA-512" hashValue="6bfiTonsT4B2rZg5J5XsxYqRA1rUElPsvYE0pquTu/ZOpnzlgGG1T1nfel+P2I0QDZsINcBPwwmxyAHNg4/Glw==" saltValue="cclDNBtY0wySoKAnRhU3Lw==" spinCount="100000" sheet="1" objects="1" scenarios="1"/>
  <mergeCells count="7">
    <mergeCell ref="G33:I33"/>
    <mergeCell ref="B21:I21"/>
    <mergeCell ref="B10:F13"/>
    <mergeCell ref="A32:I32"/>
    <mergeCell ref="A15:I15"/>
    <mergeCell ref="C18:G19"/>
    <mergeCell ref="B27:J28"/>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7"/>
  <sheetViews>
    <sheetView view="pageBreakPreview" zoomScaleNormal="100" zoomScaleSheetLayoutView="100" workbookViewId="0">
      <selection activeCell="B1" sqref="E1"/>
    </sheetView>
  </sheetViews>
  <sheetFormatPr defaultColWidth="9" defaultRowHeight="13" x14ac:dyDescent="0.2"/>
  <cols>
    <col min="1" max="1" width="4.6328125" style="136" customWidth="1"/>
    <col min="2" max="4" width="12.6328125" style="28" customWidth="1"/>
    <col min="5" max="6" width="11.6328125" style="28" customWidth="1"/>
    <col min="7" max="8" width="13.6328125" style="28" customWidth="1"/>
    <col min="9" max="16384" width="9" style="28"/>
  </cols>
  <sheetData>
    <row r="1" spans="1:8" ht="30" customHeight="1" x14ac:dyDescent="0.2">
      <c r="A1" s="1389" t="s">
        <v>676</v>
      </c>
      <c r="B1" s="1389"/>
      <c r="D1" s="1378" t="s">
        <v>211</v>
      </c>
      <c r="E1" s="1378"/>
      <c r="F1" s="164"/>
      <c r="G1" s="164"/>
      <c r="H1" s="164"/>
    </row>
    <row r="2" spans="1:8" ht="20.149999999999999" customHeight="1" x14ac:dyDescent="0.2">
      <c r="B2" s="130"/>
      <c r="C2" s="248"/>
      <c r="D2" s="248"/>
      <c r="E2" s="248"/>
      <c r="F2" s="164"/>
      <c r="G2" s="164"/>
      <c r="H2" s="164"/>
    </row>
    <row r="3" spans="1:8" ht="29.25" customHeight="1" x14ac:dyDescent="0.2">
      <c r="B3" s="131" t="s">
        <v>212</v>
      </c>
      <c r="C3" s="17"/>
      <c r="D3" s="17"/>
      <c r="E3" s="17"/>
      <c r="F3" s="164"/>
      <c r="G3" s="164"/>
      <c r="H3" s="164"/>
    </row>
    <row r="4" spans="1:8" ht="24.75" customHeight="1" thickBot="1" x14ac:dyDescent="0.25">
      <c r="B4" s="131" t="s">
        <v>213</v>
      </c>
      <c r="C4" s="17"/>
      <c r="D4" s="17"/>
      <c r="E4" s="17"/>
      <c r="F4" s="17"/>
      <c r="G4" s="132"/>
      <c r="H4" s="471"/>
    </row>
    <row r="5" spans="1:8" s="133" customFormat="1" ht="29.25" customHeight="1" thickTop="1" x14ac:dyDescent="0.2">
      <c r="A5" s="1376" t="s">
        <v>275</v>
      </c>
      <c r="B5" s="1390" t="s">
        <v>214</v>
      </c>
      <c r="C5" s="1390"/>
      <c r="D5" s="1391"/>
      <c r="E5" s="1394" t="s">
        <v>215</v>
      </c>
      <c r="F5" s="1395"/>
      <c r="G5" s="1398" t="s">
        <v>216</v>
      </c>
      <c r="H5" s="467" t="s">
        <v>807</v>
      </c>
    </row>
    <row r="6" spans="1:8" s="133" customFormat="1" ht="20.25" customHeight="1" thickBot="1" x14ac:dyDescent="0.25">
      <c r="A6" s="1377"/>
      <c r="B6" s="1392"/>
      <c r="C6" s="1392"/>
      <c r="D6" s="1393"/>
      <c r="E6" s="1396"/>
      <c r="F6" s="1397"/>
      <c r="G6" s="1399"/>
      <c r="H6" s="467" t="s">
        <v>805</v>
      </c>
    </row>
    <row r="7" spans="1:8" s="134" customFormat="1" ht="15" customHeight="1" thickTop="1" x14ac:dyDescent="0.2">
      <c r="A7" s="451"/>
      <c r="B7" s="1400" t="s">
        <v>217</v>
      </c>
      <c r="C7" s="1400"/>
      <c r="D7" s="1401"/>
      <c r="E7" s="1402"/>
      <c r="F7" s="1403"/>
      <c r="G7" s="460"/>
      <c r="H7" s="457"/>
    </row>
    <row r="8" spans="1:8" s="135" customFormat="1" ht="15" customHeight="1" x14ac:dyDescent="0.2">
      <c r="A8" s="448">
        <v>1</v>
      </c>
      <c r="B8" s="1387" t="s">
        <v>274</v>
      </c>
      <c r="C8" s="1387"/>
      <c r="D8" s="1388"/>
      <c r="E8" s="1383"/>
      <c r="F8" s="1384"/>
      <c r="G8" s="449" t="s">
        <v>218</v>
      </c>
      <c r="H8" s="468">
        <v>280</v>
      </c>
    </row>
    <row r="9" spans="1:8" s="135" customFormat="1" ht="15" customHeight="1" x14ac:dyDescent="0.2">
      <c r="A9" s="448">
        <v>2</v>
      </c>
      <c r="B9" s="1387" t="s">
        <v>358</v>
      </c>
      <c r="C9" s="1387"/>
      <c r="D9" s="1388"/>
      <c r="E9" s="1383"/>
      <c r="F9" s="1384"/>
      <c r="G9" s="449" t="s">
        <v>218</v>
      </c>
      <c r="H9" s="469">
        <v>230</v>
      </c>
    </row>
    <row r="10" spans="1:8" s="135" customFormat="1" ht="15" customHeight="1" x14ac:dyDescent="0.2">
      <c r="A10" s="448">
        <v>3</v>
      </c>
      <c r="B10" s="1385" t="s">
        <v>219</v>
      </c>
      <c r="C10" s="1385"/>
      <c r="D10" s="1386"/>
      <c r="E10" s="1383"/>
      <c r="F10" s="1384"/>
      <c r="G10" s="449" t="s">
        <v>218</v>
      </c>
      <c r="H10" s="469">
        <v>320</v>
      </c>
    </row>
    <row r="11" spans="1:8" s="135" customFormat="1" ht="15" customHeight="1" x14ac:dyDescent="0.2">
      <c r="A11" s="448">
        <v>4</v>
      </c>
      <c r="B11" s="1387" t="s">
        <v>220</v>
      </c>
      <c r="C11" s="1387"/>
      <c r="D11" s="1388"/>
      <c r="E11" s="1383"/>
      <c r="F11" s="1384"/>
      <c r="G11" s="449" t="s">
        <v>218</v>
      </c>
      <c r="H11" s="469">
        <v>320</v>
      </c>
    </row>
    <row r="12" spans="1:8" s="135" customFormat="1" ht="15" customHeight="1" x14ac:dyDescent="0.2">
      <c r="A12" s="448">
        <v>5</v>
      </c>
      <c r="B12" s="1387" t="s">
        <v>319</v>
      </c>
      <c r="C12" s="1387"/>
      <c r="D12" s="1388"/>
      <c r="E12" s="1383"/>
      <c r="F12" s="1384"/>
      <c r="G12" s="449" t="s">
        <v>218</v>
      </c>
      <c r="H12" s="469">
        <v>340</v>
      </c>
    </row>
    <row r="13" spans="1:8" s="135" customFormat="1" ht="15" customHeight="1" x14ac:dyDescent="0.2">
      <c r="A13" s="448">
        <v>6</v>
      </c>
      <c r="B13" s="1387" t="s">
        <v>320</v>
      </c>
      <c r="C13" s="1387"/>
      <c r="D13" s="1388"/>
      <c r="E13" s="1383"/>
      <c r="F13" s="1384"/>
      <c r="G13" s="449" t="s">
        <v>218</v>
      </c>
      <c r="H13" s="469">
        <v>350</v>
      </c>
    </row>
    <row r="14" spans="1:8" s="135" customFormat="1" ht="15" customHeight="1" x14ac:dyDescent="0.2">
      <c r="A14" s="448">
        <v>7</v>
      </c>
      <c r="B14" s="1387" t="s">
        <v>221</v>
      </c>
      <c r="C14" s="1387"/>
      <c r="D14" s="1388"/>
      <c r="E14" s="1383" t="s">
        <v>222</v>
      </c>
      <c r="F14" s="1384"/>
      <c r="G14" s="450" t="s">
        <v>223</v>
      </c>
      <c r="H14" s="469">
        <v>780</v>
      </c>
    </row>
    <row r="15" spans="1:8" s="135" customFormat="1" ht="15" customHeight="1" x14ac:dyDescent="0.2">
      <c r="A15" s="448">
        <v>8</v>
      </c>
      <c r="B15" s="1387" t="s">
        <v>224</v>
      </c>
      <c r="C15" s="1387"/>
      <c r="D15" s="1388"/>
      <c r="E15" s="1383" t="s">
        <v>288</v>
      </c>
      <c r="F15" s="1384"/>
      <c r="G15" s="450" t="s">
        <v>223</v>
      </c>
      <c r="H15" s="469">
        <v>560</v>
      </c>
    </row>
    <row r="16" spans="1:8" s="135" customFormat="1" ht="15" customHeight="1" x14ac:dyDescent="0.2">
      <c r="A16" s="448">
        <v>9</v>
      </c>
      <c r="B16" s="1387" t="s">
        <v>225</v>
      </c>
      <c r="C16" s="1387"/>
      <c r="D16" s="1388"/>
      <c r="E16" s="1383" t="s">
        <v>226</v>
      </c>
      <c r="F16" s="1384"/>
      <c r="G16" s="450" t="s">
        <v>223</v>
      </c>
      <c r="H16" s="469">
        <v>830</v>
      </c>
    </row>
    <row r="17" spans="1:8" s="135" customFormat="1" ht="15" customHeight="1" x14ac:dyDescent="0.2">
      <c r="A17" s="448">
        <v>10</v>
      </c>
      <c r="B17" s="1387" t="s">
        <v>321</v>
      </c>
      <c r="C17" s="1387"/>
      <c r="D17" s="1388"/>
      <c r="E17" s="1383" t="s">
        <v>322</v>
      </c>
      <c r="F17" s="1384"/>
      <c r="G17" s="450" t="s">
        <v>235</v>
      </c>
      <c r="H17" s="469">
        <v>380</v>
      </c>
    </row>
    <row r="18" spans="1:8" s="135" customFormat="1" ht="15" customHeight="1" x14ac:dyDescent="0.2">
      <c r="A18" s="448">
        <v>11</v>
      </c>
      <c r="B18" s="1387" t="s">
        <v>323</v>
      </c>
      <c r="C18" s="1387"/>
      <c r="D18" s="1388"/>
      <c r="E18" s="1383" t="s">
        <v>538</v>
      </c>
      <c r="F18" s="1384"/>
      <c r="G18" s="450" t="s">
        <v>324</v>
      </c>
      <c r="H18" s="469">
        <v>530</v>
      </c>
    </row>
    <row r="19" spans="1:8" s="135" customFormat="1" ht="15" customHeight="1" x14ac:dyDescent="0.2">
      <c r="A19" s="452"/>
      <c r="B19" s="1379" t="s">
        <v>227</v>
      </c>
      <c r="C19" s="1379"/>
      <c r="D19" s="1380"/>
      <c r="E19" s="1381"/>
      <c r="F19" s="1382"/>
      <c r="G19" s="461"/>
      <c r="H19" s="458"/>
    </row>
    <row r="20" spans="1:8" s="135" customFormat="1" ht="15" customHeight="1" x14ac:dyDescent="0.2">
      <c r="A20" s="448">
        <v>12</v>
      </c>
      <c r="B20" s="1387" t="s">
        <v>229</v>
      </c>
      <c r="C20" s="1387"/>
      <c r="D20" s="1388"/>
      <c r="E20" s="1383" t="s">
        <v>228</v>
      </c>
      <c r="F20" s="1384"/>
      <c r="G20" s="462" t="s">
        <v>228</v>
      </c>
      <c r="H20" s="469">
        <v>130</v>
      </c>
    </row>
    <row r="21" spans="1:8" s="135" customFormat="1" ht="15" customHeight="1" x14ac:dyDescent="0.2">
      <c r="A21" s="448">
        <v>13</v>
      </c>
      <c r="B21" s="1387" t="s">
        <v>348</v>
      </c>
      <c r="C21" s="1387"/>
      <c r="D21" s="1388"/>
      <c r="E21" s="1383" t="s">
        <v>248</v>
      </c>
      <c r="F21" s="1384"/>
      <c r="G21" s="462" t="s">
        <v>248</v>
      </c>
      <c r="H21" s="469">
        <v>440</v>
      </c>
    </row>
    <row r="22" spans="1:8" s="135" customFormat="1" ht="15" customHeight="1" x14ac:dyDescent="0.2">
      <c r="A22" s="448">
        <v>14</v>
      </c>
      <c r="B22" s="1387" t="s">
        <v>349</v>
      </c>
      <c r="C22" s="1387"/>
      <c r="D22" s="1388"/>
      <c r="E22" s="1383" t="s">
        <v>232</v>
      </c>
      <c r="F22" s="1384"/>
      <c r="G22" s="462" t="s">
        <v>232</v>
      </c>
      <c r="H22" s="469">
        <v>220</v>
      </c>
    </row>
    <row r="23" spans="1:8" s="135" customFormat="1" ht="15" customHeight="1" x14ac:dyDescent="0.2">
      <c r="A23" s="448">
        <v>15</v>
      </c>
      <c r="B23" s="1387" t="s">
        <v>350</v>
      </c>
      <c r="C23" s="1387"/>
      <c r="D23" s="1388"/>
      <c r="E23" s="1383" t="s">
        <v>232</v>
      </c>
      <c r="F23" s="1384"/>
      <c r="G23" s="462" t="s">
        <v>232</v>
      </c>
      <c r="H23" s="469">
        <v>370</v>
      </c>
    </row>
    <row r="24" spans="1:8" s="135" customFormat="1" ht="15" customHeight="1" x14ac:dyDescent="0.2">
      <c r="A24" s="448">
        <v>16</v>
      </c>
      <c r="B24" s="1387" t="s">
        <v>230</v>
      </c>
      <c r="C24" s="1387"/>
      <c r="D24" s="1388"/>
      <c r="E24" s="1383" t="s">
        <v>228</v>
      </c>
      <c r="F24" s="1384"/>
      <c r="G24" s="450" t="s">
        <v>228</v>
      </c>
      <c r="H24" s="469">
        <v>420</v>
      </c>
    </row>
    <row r="25" spans="1:8" s="135" customFormat="1" ht="15" customHeight="1" x14ac:dyDescent="0.2">
      <c r="A25" s="448">
        <v>17</v>
      </c>
      <c r="B25" s="1387" t="s">
        <v>231</v>
      </c>
      <c r="C25" s="1387"/>
      <c r="D25" s="1388"/>
      <c r="E25" s="1383" t="s">
        <v>232</v>
      </c>
      <c r="F25" s="1384"/>
      <c r="G25" s="450" t="s">
        <v>232</v>
      </c>
      <c r="H25" s="469">
        <v>130</v>
      </c>
    </row>
    <row r="26" spans="1:8" s="135" customFormat="1" ht="15" customHeight="1" x14ac:dyDescent="0.2">
      <c r="A26" s="448">
        <v>18</v>
      </c>
      <c r="B26" s="1387" t="s">
        <v>233</v>
      </c>
      <c r="C26" s="1387"/>
      <c r="D26" s="1388"/>
      <c r="E26" s="1383" t="s">
        <v>228</v>
      </c>
      <c r="F26" s="1384"/>
      <c r="G26" s="450" t="s">
        <v>228</v>
      </c>
      <c r="H26" s="469">
        <v>240</v>
      </c>
    </row>
    <row r="27" spans="1:8" s="135" customFormat="1" ht="15" customHeight="1" x14ac:dyDescent="0.2">
      <c r="A27" s="448">
        <v>19</v>
      </c>
      <c r="B27" s="1387" t="s">
        <v>234</v>
      </c>
      <c r="C27" s="1387"/>
      <c r="D27" s="1388"/>
      <c r="E27" s="1383" t="s">
        <v>539</v>
      </c>
      <c r="F27" s="1384"/>
      <c r="G27" s="450" t="s">
        <v>235</v>
      </c>
      <c r="H27" s="469">
        <v>260</v>
      </c>
    </row>
    <row r="28" spans="1:8" s="135" customFormat="1" ht="15" customHeight="1" x14ac:dyDescent="0.2">
      <c r="A28" s="448">
        <v>20</v>
      </c>
      <c r="B28" s="1387" t="s">
        <v>236</v>
      </c>
      <c r="C28" s="1387"/>
      <c r="D28" s="1388"/>
      <c r="E28" s="1383" t="s">
        <v>539</v>
      </c>
      <c r="F28" s="1384"/>
      <c r="G28" s="450" t="s">
        <v>235</v>
      </c>
      <c r="H28" s="469">
        <v>490</v>
      </c>
    </row>
    <row r="29" spans="1:8" s="135" customFormat="1" ht="15" customHeight="1" x14ac:dyDescent="0.2">
      <c r="A29" s="448">
        <v>21</v>
      </c>
      <c r="B29" s="1387" t="s">
        <v>237</v>
      </c>
      <c r="C29" s="1387"/>
      <c r="D29" s="1388"/>
      <c r="E29" s="1383" t="s">
        <v>786</v>
      </c>
      <c r="F29" s="1384"/>
      <c r="G29" s="450" t="s">
        <v>223</v>
      </c>
      <c r="H29" s="469">
        <v>400</v>
      </c>
    </row>
    <row r="30" spans="1:8" s="135" customFormat="1" ht="15" customHeight="1" x14ac:dyDescent="0.2">
      <c r="A30" s="448">
        <v>22</v>
      </c>
      <c r="B30" s="1387" t="s">
        <v>238</v>
      </c>
      <c r="C30" s="1387"/>
      <c r="D30" s="1388"/>
      <c r="E30" s="1383" t="s">
        <v>318</v>
      </c>
      <c r="F30" s="1384"/>
      <c r="G30" s="450" t="s">
        <v>223</v>
      </c>
      <c r="H30" s="469">
        <v>270</v>
      </c>
    </row>
    <row r="31" spans="1:8" s="135" customFormat="1" ht="15" customHeight="1" x14ac:dyDescent="0.2">
      <c r="A31" s="448">
        <v>23</v>
      </c>
      <c r="B31" s="1387" t="s">
        <v>240</v>
      </c>
      <c r="C31" s="1387"/>
      <c r="D31" s="1388"/>
      <c r="E31" s="1383" t="s">
        <v>241</v>
      </c>
      <c r="F31" s="1384"/>
      <c r="G31" s="450" t="s">
        <v>223</v>
      </c>
      <c r="H31" s="469">
        <v>140</v>
      </c>
    </row>
    <row r="32" spans="1:8" s="135" customFormat="1" ht="15" customHeight="1" x14ac:dyDescent="0.2">
      <c r="A32" s="448">
        <v>24</v>
      </c>
      <c r="B32" s="1387" t="s">
        <v>285</v>
      </c>
      <c r="C32" s="1387"/>
      <c r="D32" s="1388"/>
      <c r="E32" s="1383" t="s">
        <v>239</v>
      </c>
      <c r="F32" s="1384"/>
      <c r="G32" s="450" t="s">
        <v>223</v>
      </c>
      <c r="H32" s="469">
        <v>160</v>
      </c>
    </row>
    <row r="33" spans="1:8" s="135" customFormat="1" ht="15" customHeight="1" x14ac:dyDescent="0.2">
      <c r="A33" s="448">
        <v>25</v>
      </c>
      <c r="B33" s="1404" t="s">
        <v>787</v>
      </c>
      <c r="C33" s="1405"/>
      <c r="D33" s="1406"/>
      <c r="E33" s="1383" t="s">
        <v>788</v>
      </c>
      <c r="F33" s="1407"/>
      <c r="G33" s="450" t="s">
        <v>789</v>
      </c>
      <c r="H33" s="469">
        <v>280</v>
      </c>
    </row>
    <row r="34" spans="1:8" s="135" customFormat="1" ht="15" customHeight="1" x14ac:dyDescent="0.2">
      <c r="A34" s="448">
        <v>26</v>
      </c>
      <c r="B34" s="1404" t="s">
        <v>790</v>
      </c>
      <c r="C34" s="1405"/>
      <c r="D34" s="1406"/>
      <c r="E34" s="1383" t="s">
        <v>791</v>
      </c>
      <c r="F34" s="1407"/>
      <c r="G34" s="450"/>
      <c r="H34" s="469">
        <v>150</v>
      </c>
    </row>
    <row r="35" spans="1:8" s="135" customFormat="1" ht="15" customHeight="1" x14ac:dyDescent="0.2">
      <c r="A35" s="448">
        <v>27</v>
      </c>
      <c r="B35" s="1404" t="s">
        <v>792</v>
      </c>
      <c r="C35" s="1405"/>
      <c r="D35" s="1406"/>
      <c r="E35" s="1383" t="s">
        <v>791</v>
      </c>
      <c r="F35" s="1407"/>
      <c r="G35" s="450"/>
      <c r="H35" s="469">
        <v>170</v>
      </c>
    </row>
    <row r="36" spans="1:8" s="135" customFormat="1" ht="15" customHeight="1" x14ac:dyDescent="0.2">
      <c r="A36" s="448">
        <v>28</v>
      </c>
      <c r="B36" s="1417" t="s">
        <v>793</v>
      </c>
      <c r="C36" s="1387"/>
      <c r="D36" s="1388"/>
      <c r="E36" s="1383" t="s">
        <v>788</v>
      </c>
      <c r="F36" s="1407"/>
      <c r="G36" s="450" t="s">
        <v>789</v>
      </c>
      <c r="H36" s="469">
        <v>290</v>
      </c>
    </row>
    <row r="37" spans="1:8" s="135" customFormat="1" ht="15" customHeight="1" x14ac:dyDescent="0.2">
      <c r="A37" s="448">
        <v>29</v>
      </c>
      <c r="B37" s="1387" t="s">
        <v>242</v>
      </c>
      <c r="C37" s="1387"/>
      <c r="D37" s="1388"/>
      <c r="E37" s="1383" t="s">
        <v>794</v>
      </c>
      <c r="F37" s="1384"/>
      <c r="G37" s="450" t="s">
        <v>228</v>
      </c>
      <c r="H37" s="470" t="s">
        <v>806</v>
      </c>
    </row>
    <row r="38" spans="1:8" s="135" customFormat="1" ht="15" customHeight="1" x14ac:dyDescent="0.2">
      <c r="A38" s="452"/>
      <c r="B38" s="1379" t="s">
        <v>243</v>
      </c>
      <c r="C38" s="1379"/>
      <c r="D38" s="1380"/>
      <c r="E38" s="1381"/>
      <c r="F38" s="1382"/>
      <c r="G38" s="463"/>
      <c r="H38" s="458"/>
    </row>
    <row r="39" spans="1:8" s="135" customFormat="1" ht="15" customHeight="1" x14ac:dyDescent="0.2">
      <c r="A39" s="448">
        <v>30</v>
      </c>
      <c r="B39" s="1387" t="s">
        <v>244</v>
      </c>
      <c r="C39" s="1387"/>
      <c r="D39" s="1388"/>
      <c r="E39" s="1383" t="s">
        <v>245</v>
      </c>
      <c r="F39" s="1384"/>
      <c r="G39" s="450" t="s">
        <v>223</v>
      </c>
      <c r="H39" s="469">
        <v>390</v>
      </c>
    </row>
    <row r="40" spans="1:8" s="135" customFormat="1" ht="15" customHeight="1" x14ac:dyDescent="0.2">
      <c r="A40" s="448">
        <v>31</v>
      </c>
      <c r="B40" s="1387" t="s">
        <v>246</v>
      </c>
      <c r="C40" s="1387"/>
      <c r="D40" s="1388"/>
      <c r="E40" s="1383" t="s">
        <v>247</v>
      </c>
      <c r="F40" s="1384"/>
      <c r="G40" s="450" t="s">
        <v>248</v>
      </c>
      <c r="H40" s="470" t="s">
        <v>806</v>
      </c>
    </row>
    <row r="41" spans="1:8" s="135" customFormat="1" ht="15" customHeight="1" x14ac:dyDescent="0.2">
      <c r="A41" s="452"/>
      <c r="B41" s="1379" t="s">
        <v>256</v>
      </c>
      <c r="C41" s="1379"/>
      <c r="D41" s="1380"/>
      <c r="E41" s="1381"/>
      <c r="F41" s="1382"/>
      <c r="G41" s="463"/>
      <c r="H41" s="458"/>
    </row>
    <row r="42" spans="1:8" s="135" customFormat="1" ht="15" customHeight="1" x14ac:dyDescent="0.2">
      <c r="A42" s="448">
        <v>32</v>
      </c>
      <c r="B42" s="1387" t="s">
        <v>795</v>
      </c>
      <c r="C42" s="1387"/>
      <c r="D42" s="1388"/>
      <c r="E42" s="1383" t="s">
        <v>796</v>
      </c>
      <c r="F42" s="1384"/>
      <c r="G42" s="450" t="s">
        <v>235</v>
      </c>
      <c r="H42" s="469">
        <v>160</v>
      </c>
    </row>
    <row r="43" spans="1:8" s="135" customFormat="1" ht="15" customHeight="1" x14ac:dyDescent="0.2">
      <c r="A43" s="448">
        <v>33</v>
      </c>
      <c r="B43" s="1387" t="s">
        <v>797</v>
      </c>
      <c r="C43" s="1387"/>
      <c r="D43" s="1388"/>
      <c r="E43" s="1383" t="s">
        <v>798</v>
      </c>
      <c r="F43" s="1384"/>
      <c r="G43" s="450" t="s">
        <v>223</v>
      </c>
      <c r="H43" s="469">
        <v>230</v>
      </c>
    </row>
    <row r="44" spans="1:8" s="135" customFormat="1" ht="15" customHeight="1" x14ac:dyDescent="0.2">
      <c r="A44" s="448">
        <v>34</v>
      </c>
      <c r="B44" s="1387" t="s">
        <v>799</v>
      </c>
      <c r="C44" s="1387"/>
      <c r="D44" s="1388"/>
      <c r="E44" s="1383" t="s">
        <v>800</v>
      </c>
      <c r="F44" s="1384"/>
      <c r="G44" s="464" t="s">
        <v>255</v>
      </c>
      <c r="H44" s="469">
        <v>250</v>
      </c>
    </row>
    <row r="45" spans="1:8" s="135" customFormat="1" ht="15" customHeight="1" x14ac:dyDescent="0.2">
      <c r="A45" s="448">
        <v>35</v>
      </c>
      <c r="B45" s="1387" t="s">
        <v>801</v>
      </c>
      <c r="C45" s="1387"/>
      <c r="D45" s="1388"/>
      <c r="E45" s="1383" t="s">
        <v>802</v>
      </c>
      <c r="F45" s="1384"/>
      <c r="G45" s="464" t="s">
        <v>235</v>
      </c>
      <c r="H45" s="469">
        <v>350</v>
      </c>
    </row>
    <row r="46" spans="1:8" s="135" customFormat="1" ht="15" customHeight="1" x14ac:dyDescent="0.2">
      <c r="A46" s="448">
        <v>36</v>
      </c>
      <c r="B46" s="1387" t="s">
        <v>326</v>
      </c>
      <c r="C46" s="1387"/>
      <c r="D46" s="1388"/>
      <c r="E46" s="1383" t="s">
        <v>803</v>
      </c>
      <c r="F46" s="1384"/>
      <c r="G46" s="464" t="s">
        <v>325</v>
      </c>
      <c r="H46" s="469">
        <v>250</v>
      </c>
    </row>
    <row r="47" spans="1:8" s="135" customFormat="1" ht="15" customHeight="1" x14ac:dyDescent="0.2">
      <c r="A47" s="453"/>
      <c r="B47" s="1408" t="s">
        <v>249</v>
      </c>
      <c r="C47" s="1408"/>
      <c r="D47" s="1409"/>
      <c r="E47" s="1410"/>
      <c r="F47" s="1411"/>
      <c r="G47" s="465"/>
      <c r="H47" s="459"/>
    </row>
    <row r="48" spans="1:8" s="135" customFormat="1" ht="15" customHeight="1" x14ac:dyDescent="0.2">
      <c r="A48" s="448">
        <v>37</v>
      </c>
      <c r="B48" s="1387" t="s">
        <v>250</v>
      </c>
      <c r="C48" s="1387"/>
      <c r="D48" s="1388"/>
      <c r="E48" s="1383" t="s">
        <v>251</v>
      </c>
      <c r="F48" s="1384"/>
      <c r="G48" s="450" t="s">
        <v>223</v>
      </c>
      <c r="H48" s="469">
        <v>380</v>
      </c>
    </row>
    <row r="49" spans="1:8" s="135" customFormat="1" ht="15" customHeight="1" x14ac:dyDescent="0.2">
      <c r="A49" s="448">
        <v>38</v>
      </c>
      <c r="B49" s="1387" t="s">
        <v>252</v>
      </c>
      <c r="C49" s="1387"/>
      <c r="D49" s="1388"/>
      <c r="E49" s="1383" t="s">
        <v>253</v>
      </c>
      <c r="F49" s="1384"/>
      <c r="G49" s="450" t="s">
        <v>254</v>
      </c>
      <c r="H49" s="469">
        <v>600</v>
      </c>
    </row>
    <row r="50" spans="1:8" s="135" customFormat="1" ht="15" customHeight="1" x14ac:dyDescent="0.2">
      <c r="A50" s="448">
        <v>39</v>
      </c>
      <c r="B50" s="1387" t="s">
        <v>381</v>
      </c>
      <c r="C50" s="1387"/>
      <c r="D50" s="1388"/>
      <c r="E50" s="1383" t="s">
        <v>218</v>
      </c>
      <c r="F50" s="1384"/>
      <c r="G50" s="450" t="s">
        <v>235</v>
      </c>
      <c r="H50" s="469">
        <v>210</v>
      </c>
    </row>
    <row r="51" spans="1:8" s="135" customFormat="1" ht="15" customHeight="1" x14ac:dyDescent="0.2">
      <c r="A51" s="448">
        <v>40</v>
      </c>
      <c r="B51" s="1387" t="s">
        <v>327</v>
      </c>
      <c r="C51" s="1387"/>
      <c r="D51" s="1388"/>
      <c r="E51" s="1383" t="s">
        <v>328</v>
      </c>
      <c r="F51" s="1384"/>
      <c r="G51" s="450" t="s">
        <v>235</v>
      </c>
      <c r="H51" s="469">
        <v>280</v>
      </c>
    </row>
    <row r="52" spans="1:8" s="135" customFormat="1" ht="15" customHeight="1" x14ac:dyDescent="0.2">
      <c r="A52" s="448">
        <v>41</v>
      </c>
      <c r="B52" s="1387" t="s">
        <v>329</v>
      </c>
      <c r="C52" s="1387"/>
      <c r="D52" s="1388"/>
      <c r="E52" s="1383" t="s">
        <v>262</v>
      </c>
      <c r="F52" s="1384"/>
      <c r="G52" s="450" t="s">
        <v>248</v>
      </c>
      <c r="H52" s="469">
        <v>140</v>
      </c>
    </row>
    <row r="53" spans="1:8" s="135" customFormat="1" ht="15" customHeight="1" x14ac:dyDescent="0.2">
      <c r="A53" s="448">
        <v>42</v>
      </c>
      <c r="B53" s="1387" t="s">
        <v>330</v>
      </c>
      <c r="C53" s="1387"/>
      <c r="D53" s="1388"/>
      <c r="E53" s="1383" t="s">
        <v>331</v>
      </c>
      <c r="F53" s="1384"/>
      <c r="G53" s="450" t="s">
        <v>235</v>
      </c>
      <c r="H53" s="469">
        <v>480</v>
      </c>
    </row>
    <row r="54" spans="1:8" s="135" customFormat="1" ht="15" customHeight="1" x14ac:dyDescent="0.2">
      <c r="A54" s="448">
        <v>43</v>
      </c>
      <c r="B54" s="1387" t="s">
        <v>332</v>
      </c>
      <c r="C54" s="1387"/>
      <c r="D54" s="1388"/>
      <c r="E54" s="1383" t="s">
        <v>357</v>
      </c>
      <c r="F54" s="1384"/>
      <c r="G54" s="450" t="s">
        <v>223</v>
      </c>
      <c r="H54" s="469">
        <v>380</v>
      </c>
    </row>
    <row r="55" spans="1:8" s="135" customFormat="1" ht="15" customHeight="1" x14ac:dyDescent="0.2">
      <c r="A55" s="448">
        <v>44</v>
      </c>
      <c r="B55" s="1387" t="s">
        <v>375</v>
      </c>
      <c r="C55" s="1387"/>
      <c r="D55" s="1388"/>
      <c r="E55" s="1383" t="s">
        <v>376</v>
      </c>
      <c r="F55" s="1384"/>
      <c r="G55" s="450" t="s">
        <v>255</v>
      </c>
      <c r="H55" s="469">
        <v>470</v>
      </c>
    </row>
    <row r="56" spans="1:8" s="135" customFormat="1" ht="15" customHeight="1" x14ac:dyDescent="0.2">
      <c r="A56" s="448">
        <v>45</v>
      </c>
      <c r="B56" s="1387" t="s">
        <v>333</v>
      </c>
      <c r="C56" s="1387"/>
      <c r="D56" s="1388"/>
      <c r="E56" s="1383" t="s">
        <v>334</v>
      </c>
      <c r="F56" s="1384"/>
      <c r="G56" s="450" t="s">
        <v>235</v>
      </c>
      <c r="H56" s="469">
        <v>350</v>
      </c>
    </row>
    <row r="57" spans="1:8" s="135" customFormat="1" ht="15" customHeight="1" x14ac:dyDescent="0.2">
      <c r="A57" s="452"/>
      <c r="B57" s="1379" t="s">
        <v>257</v>
      </c>
      <c r="C57" s="1379"/>
      <c r="D57" s="1380"/>
      <c r="E57" s="1381"/>
      <c r="F57" s="1382"/>
      <c r="G57" s="463"/>
      <c r="H57" s="458"/>
    </row>
    <row r="58" spans="1:8" s="135" customFormat="1" ht="15" customHeight="1" x14ac:dyDescent="0.2">
      <c r="A58" s="454">
        <v>46</v>
      </c>
      <c r="B58" s="1387" t="s">
        <v>258</v>
      </c>
      <c r="C58" s="1387"/>
      <c r="D58" s="1388"/>
      <c r="E58" s="1383" t="s">
        <v>343</v>
      </c>
      <c r="F58" s="1384"/>
      <c r="G58" s="450" t="s">
        <v>232</v>
      </c>
      <c r="H58" s="469">
        <v>530</v>
      </c>
    </row>
    <row r="59" spans="1:8" s="135" customFormat="1" ht="15" customHeight="1" x14ac:dyDescent="0.2">
      <c r="A59" s="454">
        <v>47</v>
      </c>
      <c r="B59" s="1387" t="s">
        <v>335</v>
      </c>
      <c r="C59" s="1387"/>
      <c r="D59" s="1388"/>
      <c r="E59" s="1383" t="s">
        <v>336</v>
      </c>
      <c r="F59" s="1384"/>
      <c r="G59" s="450" t="s">
        <v>232</v>
      </c>
      <c r="H59" s="469">
        <v>550</v>
      </c>
    </row>
    <row r="60" spans="1:8" s="135" customFormat="1" ht="15" customHeight="1" x14ac:dyDescent="0.2">
      <c r="A60" s="454">
        <v>48</v>
      </c>
      <c r="B60" s="1387" t="s">
        <v>337</v>
      </c>
      <c r="C60" s="1387"/>
      <c r="D60" s="1388"/>
      <c r="E60" s="1383" t="s">
        <v>338</v>
      </c>
      <c r="F60" s="1384"/>
      <c r="G60" s="450" t="s">
        <v>223</v>
      </c>
      <c r="H60" s="469">
        <v>650</v>
      </c>
    </row>
    <row r="61" spans="1:8" s="135" customFormat="1" ht="15" customHeight="1" x14ac:dyDescent="0.2">
      <c r="A61" s="454">
        <v>49</v>
      </c>
      <c r="B61" s="1387" t="s">
        <v>379</v>
      </c>
      <c r="C61" s="1387"/>
      <c r="D61" s="1388"/>
      <c r="E61" s="1383" t="s">
        <v>380</v>
      </c>
      <c r="F61" s="1384"/>
      <c r="G61" s="450" t="s">
        <v>232</v>
      </c>
      <c r="H61" s="469">
        <v>540</v>
      </c>
    </row>
    <row r="62" spans="1:8" s="135" customFormat="1" ht="15" customHeight="1" x14ac:dyDescent="0.2">
      <c r="A62" s="454">
        <v>50</v>
      </c>
      <c r="B62" s="1387" t="s">
        <v>377</v>
      </c>
      <c r="C62" s="1387"/>
      <c r="D62" s="1388"/>
      <c r="E62" s="1383" t="s">
        <v>378</v>
      </c>
      <c r="F62" s="1384"/>
      <c r="G62" s="450" t="s">
        <v>255</v>
      </c>
      <c r="H62" s="469">
        <v>380</v>
      </c>
    </row>
    <row r="63" spans="1:8" s="135" customFormat="1" ht="15" customHeight="1" x14ac:dyDescent="0.2">
      <c r="A63" s="454">
        <v>51</v>
      </c>
      <c r="B63" s="1387" t="s">
        <v>804</v>
      </c>
      <c r="C63" s="1387"/>
      <c r="D63" s="1388"/>
      <c r="E63" s="1383" t="s">
        <v>339</v>
      </c>
      <c r="F63" s="1384"/>
      <c r="G63" s="450" t="s">
        <v>255</v>
      </c>
      <c r="H63" s="469">
        <v>380</v>
      </c>
    </row>
    <row r="64" spans="1:8" s="135" customFormat="1" ht="15" customHeight="1" x14ac:dyDescent="0.2">
      <c r="A64" s="454">
        <v>52</v>
      </c>
      <c r="B64" s="1387" t="s">
        <v>340</v>
      </c>
      <c r="C64" s="1387"/>
      <c r="D64" s="1388"/>
      <c r="E64" s="1383" t="s">
        <v>341</v>
      </c>
      <c r="F64" s="1384"/>
      <c r="G64" s="450" t="s">
        <v>235</v>
      </c>
      <c r="H64" s="469">
        <v>360</v>
      </c>
    </row>
    <row r="65" spans="1:8" s="135" customFormat="1" ht="15" customHeight="1" x14ac:dyDescent="0.2">
      <c r="A65" s="454">
        <v>53</v>
      </c>
      <c r="B65" s="1387" t="s">
        <v>346</v>
      </c>
      <c r="C65" s="1387"/>
      <c r="D65" s="1388"/>
      <c r="E65" s="1383" t="s">
        <v>347</v>
      </c>
      <c r="F65" s="1384"/>
      <c r="G65" s="450" t="s">
        <v>255</v>
      </c>
      <c r="H65" s="469">
        <v>250</v>
      </c>
    </row>
    <row r="66" spans="1:8" s="135" customFormat="1" ht="15" customHeight="1" x14ac:dyDescent="0.2">
      <c r="A66" s="454">
        <v>54</v>
      </c>
      <c r="B66" s="1387" t="s">
        <v>342</v>
      </c>
      <c r="C66" s="1387"/>
      <c r="D66" s="1388"/>
      <c r="E66" s="1383" t="s">
        <v>345</v>
      </c>
      <c r="F66" s="1384"/>
      <c r="G66" s="450" t="s">
        <v>232</v>
      </c>
      <c r="H66" s="469">
        <v>400</v>
      </c>
    </row>
    <row r="67" spans="1:8" s="135" customFormat="1" ht="15" customHeight="1" x14ac:dyDescent="0.2">
      <c r="A67" s="454">
        <v>55</v>
      </c>
      <c r="B67" s="1387" t="s">
        <v>344</v>
      </c>
      <c r="C67" s="1387"/>
      <c r="D67" s="1388"/>
      <c r="E67" s="1383" t="s">
        <v>345</v>
      </c>
      <c r="F67" s="1384"/>
      <c r="G67" s="450" t="s">
        <v>232</v>
      </c>
      <c r="H67" s="469">
        <v>380</v>
      </c>
    </row>
    <row r="68" spans="1:8" s="135" customFormat="1" ht="15" customHeight="1" x14ac:dyDescent="0.2">
      <c r="A68" s="454">
        <v>56</v>
      </c>
      <c r="B68" s="1387" t="s">
        <v>259</v>
      </c>
      <c r="C68" s="1387"/>
      <c r="D68" s="1388"/>
      <c r="E68" s="1383" t="s">
        <v>260</v>
      </c>
      <c r="F68" s="1384"/>
      <c r="G68" s="450" t="s">
        <v>232</v>
      </c>
      <c r="H68" s="469">
        <v>370</v>
      </c>
    </row>
    <row r="69" spans="1:8" s="135" customFormat="1" ht="15" customHeight="1" x14ac:dyDescent="0.2">
      <c r="A69" s="454">
        <v>57</v>
      </c>
      <c r="B69" s="1387" t="s">
        <v>261</v>
      </c>
      <c r="C69" s="1387"/>
      <c r="D69" s="1388"/>
      <c r="E69" s="1383" t="s">
        <v>262</v>
      </c>
      <c r="F69" s="1384"/>
      <c r="G69" s="450" t="s">
        <v>232</v>
      </c>
      <c r="H69" s="469">
        <v>350</v>
      </c>
    </row>
    <row r="70" spans="1:8" s="135" customFormat="1" ht="15" customHeight="1" x14ac:dyDescent="0.2">
      <c r="A70" s="454">
        <v>58</v>
      </c>
      <c r="B70" s="1387" t="s">
        <v>263</v>
      </c>
      <c r="C70" s="1387"/>
      <c r="D70" s="1388"/>
      <c r="E70" s="1383" t="s">
        <v>218</v>
      </c>
      <c r="F70" s="1384"/>
      <c r="G70" s="450" t="s">
        <v>232</v>
      </c>
      <c r="H70" s="469">
        <v>180</v>
      </c>
    </row>
    <row r="71" spans="1:8" s="135" customFormat="1" ht="15" customHeight="1" x14ac:dyDescent="0.2">
      <c r="A71" s="454">
        <v>59</v>
      </c>
      <c r="B71" s="1418" t="s">
        <v>264</v>
      </c>
      <c r="C71" s="1419"/>
      <c r="D71" s="1420"/>
      <c r="E71" s="1383" t="s">
        <v>265</v>
      </c>
      <c r="F71" s="1384"/>
      <c r="G71" s="450" t="s">
        <v>232</v>
      </c>
      <c r="H71" s="469">
        <v>340</v>
      </c>
    </row>
    <row r="72" spans="1:8" s="135" customFormat="1" ht="15" customHeight="1" x14ac:dyDescent="0.2">
      <c r="A72" s="454">
        <v>60</v>
      </c>
      <c r="B72" s="1417" t="s">
        <v>286</v>
      </c>
      <c r="C72" s="1387"/>
      <c r="D72" s="1388"/>
      <c r="E72" s="1383" t="s">
        <v>287</v>
      </c>
      <c r="F72" s="1384"/>
      <c r="G72" s="450" t="s">
        <v>232</v>
      </c>
      <c r="H72" s="469">
        <v>400</v>
      </c>
    </row>
    <row r="73" spans="1:8" s="135" customFormat="1" ht="15" customHeight="1" x14ac:dyDescent="0.2">
      <c r="A73" s="454">
        <v>61</v>
      </c>
      <c r="B73" s="1417" t="s">
        <v>266</v>
      </c>
      <c r="C73" s="1387"/>
      <c r="D73" s="1388"/>
      <c r="E73" s="1383" t="s">
        <v>267</v>
      </c>
      <c r="F73" s="1384"/>
      <c r="G73" s="450" t="s">
        <v>232</v>
      </c>
      <c r="H73" s="469">
        <v>500</v>
      </c>
    </row>
    <row r="74" spans="1:8" s="135" customFormat="1" ht="15" customHeight="1" x14ac:dyDescent="0.2">
      <c r="A74" s="454">
        <v>62</v>
      </c>
      <c r="B74" s="1417" t="s">
        <v>269</v>
      </c>
      <c r="C74" s="1387"/>
      <c r="D74" s="1388"/>
      <c r="E74" s="1383" t="s">
        <v>268</v>
      </c>
      <c r="F74" s="1384"/>
      <c r="G74" s="450" t="s">
        <v>223</v>
      </c>
      <c r="H74" s="469">
        <v>255</v>
      </c>
    </row>
    <row r="75" spans="1:8" s="135" customFormat="1" ht="15" customHeight="1" x14ac:dyDescent="0.2">
      <c r="A75" s="454">
        <v>63</v>
      </c>
      <c r="B75" s="1417" t="s">
        <v>270</v>
      </c>
      <c r="C75" s="1387"/>
      <c r="D75" s="1388"/>
      <c r="E75" s="1383" t="s">
        <v>277</v>
      </c>
      <c r="F75" s="1384"/>
      <c r="G75" s="450" t="s">
        <v>232</v>
      </c>
      <c r="H75" s="469">
        <v>370</v>
      </c>
    </row>
    <row r="76" spans="1:8" s="135" customFormat="1" ht="15" customHeight="1" x14ac:dyDescent="0.2">
      <c r="A76" s="454">
        <v>64</v>
      </c>
      <c r="B76" s="1417" t="s">
        <v>271</v>
      </c>
      <c r="C76" s="1387"/>
      <c r="D76" s="1388"/>
      <c r="E76" s="1383" t="s">
        <v>272</v>
      </c>
      <c r="F76" s="1384"/>
      <c r="G76" s="466" t="s">
        <v>232</v>
      </c>
      <c r="H76" s="469">
        <v>380</v>
      </c>
    </row>
    <row r="77" spans="1:8" s="135" customFormat="1" ht="15" customHeight="1" x14ac:dyDescent="0.2">
      <c r="A77" s="454"/>
      <c r="B77" s="1412"/>
      <c r="C77" s="1413"/>
      <c r="D77" s="1414"/>
      <c r="E77" s="1415"/>
      <c r="F77" s="1416"/>
      <c r="G77" s="455"/>
      <c r="H77" s="456"/>
    </row>
  </sheetData>
  <sheetProtection sheet="1" objects="1" scenarios="1"/>
  <mergeCells count="148">
    <mergeCell ref="B61:D61"/>
    <mergeCell ref="E63:F63"/>
    <mergeCell ref="B50:D50"/>
    <mergeCell ref="E46:F46"/>
    <mergeCell ref="B52:D52"/>
    <mergeCell ref="E52:F52"/>
    <mergeCell ref="B64:D64"/>
    <mergeCell ref="E64:F64"/>
    <mergeCell ref="B62:D62"/>
    <mergeCell ref="E62:F62"/>
    <mergeCell ref="B57:D57"/>
    <mergeCell ref="E57:F57"/>
    <mergeCell ref="E61:F61"/>
    <mergeCell ref="E58:F58"/>
    <mergeCell ref="B60:D60"/>
    <mergeCell ref="E60:F60"/>
    <mergeCell ref="B54:D54"/>
    <mergeCell ref="E55:F55"/>
    <mergeCell ref="B51:D51"/>
    <mergeCell ref="B48:D48"/>
    <mergeCell ref="E48:F48"/>
    <mergeCell ref="B55:D55"/>
    <mergeCell ref="B46:D46"/>
    <mergeCell ref="B53:D53"/>
    <mergeCell ref="E20:F20"/>
    <mergeCell ref="B21:D21"/>
    <mergeCell ref="E21:F21"/>
    <mergeCell ref="B35:D35"/>
    <mergeCell ref="E35:F35"/>
    <mergeCell ref="E29:F29"/>
    <mergeCell ref="B26:D26"/>
    <mergeCell ref="B20:D20"/>
    <mergeCell ref="E56:F56"/>
    <mergeCell ref="E25:F25"/>
    <mergeCell ref="B43:D43"/>
    <mergeCell ref="E53:F53"/>
    <mergeCell ref="E38:F38"/>
    <mergeCell ref="E43:F43"/>
    <mergeCell ref="B42:D42"/>
    <mergeCell ref="B39:D39"/>
    <mergeCell ref="E39:F39"/>
    <mergeCell ref="E54:F54"/>
    <mergeCell ref="B25:D25"/>
    <mergeCell ref="B40:D40"/>
    <mergeCell ref="E40:F40"/>
    <mergeCell ref="B49:D49"/>
    <mergeCell ref="E49:F49"/>
    <mergeCell ref="B56:D56"/>
    <mergeCell ref="B38:D38"/>
    <mergeCell ref="E22:F22"/>
    <mergeCell ref="B23:D23"/>
    <mergeCell ref="E23:F23"/>
    <mergeCell ref="B24:D24"/>
    <mergeCell ref="E24:F24"/>
    <mergeCell ref="E50:F50"/>
    <mergeCell ref="E51:F51"/>
    <mergeCell ref="E37:F37"/>
    <mergeCell ref="B36:D36"/>
    <mergeCell ref="E36:F36"/>
    <mergeCell ref="E31:F31"/>
    <mergeCell ref="E32:F32"/>
    <mergeCell ref="E41:F41"/>
    <mergeCell ref="B22:D22"/>
    <mergeCell ref="E42:F42"/>
    <mergeCell ref="B30:D30"/>
    <mergeCell ref="E30:F30"/>
    <mergeCell ref="B28:D28"/>
    <mergeCell ref="E28:F28"/>
    <mergeCell ref="B29:D29"/>
    <mergeCell ref="B77:D77"/>
    <mergeCell ref="E77:F77"/>
    <mergeCell ref="B73:D73"/>
    <mergeCell ref="E73:F73"/>
    <mergeCell ref="B76:D76"/>
    <mergeCell ref="E76:F76"/>
    <mergeCell ref="E74:F74"/>
    <mergeCell ref="B75:D75"/>
    <mergeCell ref="E75:F75"/>
    <mergeCell ref="B74:D74"/>
    <mergeCell ref="E71:F71"/>
    <mergeCell ref="E67:F67"/>
    <mergeCell ref="E72:F72"/>
    <mergeCell ref="B66:D66"/>
    <mergeCell ref="E66:F66"/>
    <mergeCell ref="B67:D67"/>
    <mergeCell ref="B45:D45"/>
    <mergeCell ref="E45:F45"/>
    <mergeCell ref="B47:D47"/>
    <mergeCell ref="E47:F47"/>
    <mergeCell ref="B69:D69"/>
    <mergeCell ref="E69:F69"/>
    <mergeCell ref="B65:D65"/>
    <mergeCell ref="B70:D70"/>
    <mergeCell ref="B68:D68"/>
    <mergeCell ref="E68:F68"/>
    <mergeCell ref="B72:D72"/>
    <mergeCell ref="E70:F70"/>
    <mergeCell ref="B71:D71"/>
    <mergeCell ref="E65:F65"/>
    <mergeCell ref="B59:D59"/>
    <mergeCell ref="E59:F59"/>
    <mergeCell ref="B58:D58"/>
    <mergeCell ref="B63:D63"/>
    <mergeCell ref="G5:G6"/>
    <mergeCell ref="B7:D7"/>
    <mergeCell ref="E7:F7"/>
    <mergeCell ref="B17:D17"/>
    <mergeCell ref="E17:F17"/>
    <mergeCell ref="B18:D18"/>
    <mergeCell ref="E18:F18"/>
    <mergeCell ref="B32:D32"/>
    <mergeCell ref="B44:D44"/>
    <mergeCell ref="B33:D33"/>
    <mergeCell ref="E33:F33"/>
    <mergeCell ref="B31:D31"/>
    <mergeCell ref="B41:D41"/>
    <mergeCell ref="B34:D34"/>
    <mergeCell ref="E34:F34"/>
    <mergeCell ref="B37:D37"/>
    <mergeCell ref="B14:D14"/>
    <mergeCell ref="E14:F14"/>
    <mergeCell ref="B15:D15"/>
    <mergeCell ref="E15:F15"/>
    <mergeCell ref="E26:F26"/>
    <mergeCell ref="B27:D27"/>
    <mergeCell ref="E27:F27"/>
    <mergeCell ref="E44:F44"/>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6:D16"/>
    <mergeCell ref="E16:F16"/>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O53"/>
  <sheetViews>
    <sheetView showZeros="0" view="pageBreakPreview" zoomScaleNormal="100" zoomScaleSheetLayoutView="100" workbookViewId="0">
      <selection activeCell="B1" sqref="E1"/>
    </sheetView>
  </sheetViews>
  <sheetFormatPr defaultRowHeight="13" x14ac:dyDescent="0.2"/>
  <cols>
    <col min="1" max="1" width="7.6328125" customWidth="1"/>
    <col min="2" max="5" width="13.6328125" customWidth="1"/>
    <col min="6" max="12" width="6.08984375" customWidth="1"/>
  </cols>
  <sheetData>
    <row r="1" spans="1:15" s="24" customFormat="1" ht="27" customHeight="1" x14ac:dyDescent="0.2">
      <c r="A1" s="1421" t="s">
        <v>86</v>
      </c>
      <c r="B1" s="1422"/>
      <c r="C1" s="1422"/>
      <c r="D1" s="1422"/>
      <c r="E1" s="1422"/>
      <c r="F1" s="1422"/>
      <c r="G1" s="1422"/>
      <c r="H1" s="1422"/>
      <c r="I1" s="1422"/>
      <c r="J1" s="1422"/>
      <c r="K1" s="1422"/>
      <c r="L1" s="1422"/>
    </row>
    <row r="2" spans="1:15" ht="18.75" customHeight="1" x14ac:dyDescent="0.2">
      <c r="H2" s="1199" t="s">
        <v>675</v>
      </c>
      <c r="I2" s="1199"/>
      <c r="J2" s="1431">
        <f ca="1">TODAY()</f>
        <v>44988</v>
      </c>
      <c r="K2" s="1431"/>
      <c r="L2" s="1431"/>
    </row>
    <row r="3" spans="1:15" ht="17.25" customHeight="1" x14ac:dyDescent="0.2">
      <c r="A3" t="s">
        <v>87</v>
      </c>
    </row>
    <row r="4" spans="1:15" ht="21.75" customHeight="1" x14ac:dyDescent="0.2">
      <c r="A4" t="s">
        <v>88</v>
      </c>
    </row>
    <row r="5" spans="1:15" ht="16" customHeight="1" x14ac:dyDescent="0.2">
      <c r="M5" s="16"/>
      <c r="N5" s="16"/>
      <c r="O5" s="16"/>
    </row>
    <row r="6" spans="1:15" ht="20.149999999999999" customHeight="1" x14ac:dyDescent="0.2">
      <c r="B6" t="s">
        <v>90</v>
      </c>
    </row>
    <row r="7" spans="1:15" ht="16" customHeight="1" x14ac:dyDescent="0.2"/>
    <row r="8" spans="1:15" s="25" customFormat="1" ht="20.149999999999999" customHeight="1" x14ac:dyDescent="0.2">
      <c r="B8" s="1423" t="s">
        <v>91</v>
      </c>
      <c r="C8" s="1423"/>
      <c r="D8" s="1423"/>
      <c r="E8" s="1423"/>
      <c r="F8" s="1423"/>
      <c r="G8" s="1423"/>
      <c r="H8" s="1423"/>
      <c r="I8" s="1423"/>
      <c r="J8" s="1423"/>
      <c r="K8" s="1423"/>
    </row>
    <row r="9" spans="1:15" ht="16" customHeight="1" x14ac:dyDescent="0.2">
      <c r="B9" s="23"/>
      <c r="C9" s="23"/>
      <c r="D9" s="23"/>
      <c r="E9" s="23"/>
      <c r="F9" s="23"/>
      <c r="G9" s="23"/>
      <c r="H9" s="23"/>
      <c r="I9" s="23"/>
      <c r="J9" s="23"/>
      <c r="K9" s="23"/>
    </row>
    <row r="10" spans="1:15" ht="30" customHeight="1" x14ac:dyDescent="0.2">
      <c r="A10" s="1427" t="s">
        <v>198</v>
      </c>
      <c r="B10" s="1427"/>
      <c r="C10" s="1427"/>
      <c r="D10" s="1427"/>
      <c r="E10" s="1427"/>
      <c r="F10" s="1427"/>
      <c r="G10" s="1427"/>
      <c r="H10" s="1427"/>
      <c r="I10" s="1427"/>
      <c r="J10" s="1427"/>
      <c r="K10" s="1427"/>
      <c r="L10" s="1427"/>
    </row>
    <row r="11" spans="1:15" ht="16" customHeight="1" thickBot="1" x14ac:dyDescent="0.25">
      <c r="B11" s="137"/>
      <c r="C11" s="137"/>
      <c r="D11" s="137"/>
      <c r="E11" s="137"/>
      <c r="F11" s="137"/>
      <c r="G11" s="137"/>
      <c r="H11" s="137"/>
      <c r="I11" s="137"/>
      <c r="J11" s="137"/>
      <c r="K11" s="137"/>
      <c r="L11" s="137"/>
    </row>
    <row r="12" spans="1:15" ht="23.15" customHeight="1" thickTop="1" x14ac:dyDescent="0.2">
      <c r="B12" s="1434" t="s">
        <v>191</v>
      </c>
      <c r="C12" s="1435"/>
      <c r="D12" s="1435"/>
      <c r="E12" s="1435"/>
      <c r="F12" s="1435"/>
      <c r="G12" s="1435"/>
      <c r="H12" s="1435"/>
      <c r="I12" s="1435"/>
      <c r="J12" s="1435"/>
      <c r="K12" s="1436"/>
    </row>
    <row r="13" spans="1:15" ht="20.149999999999999" customHeight="1" x14ac:dyDescent="0.2">
      <c r="B13" s="1424" t="s">
        <v>279</v>
      </c>
      <c r="C13" s="1428"/>
      <c r="D13" s="1428"/>
      <c r="E13" s="1428"/>
      <c r="F13" s="1428"/>
      <c r="G13" s="1428"/>
      <c r="H13" s="1428"/>
      <c r="I13" s="1428"/>
      <c r="J13" s="1428"/>
      <c r="K13" s="1429"/>
    </row>
    <row r="14" spans="1:15" ht="20.149999999999999" customHeight="1" x14ac:dyDescent="0.2">
      <c r="B14" s="1430" t="s">
        <v>280</v>
      </c>
      <c r="C14" s="1428"/>
      <c r="D14" s="1428"/>
      <c r="E14" s="1428"/>
      <c r="F14" s="1428"/>
      <c r="G14" s="1428"/>
      <c r="H14" s="1428"/>
      <c r="I14" s="1428"/>
      <c r="J14" s="1428"/>
      <c r="K14" s="1429"/>
    </row>
    <row r="15" spans="1:15" ht="20.149999999999999" customHeight="1" x14ac:dyDescent="0.2">
      <c r="B15" s="1424" t="s">
        <v>281</v>
      </c>
      <c r="C15" s="1425"/>
      <c r="D15" s="1425"/>
      <c r="E15" s="1425"/>
      <c r="F15" s="1425"/>
      <c r="G15" s="1425"/>
      <c r="H15" s="1425"/>
      <c r="I15" s="1425"/>
      <c r="J15" s="1425"/>
      <c r="K15" s="1426"/>
    </row>
    <row r="16" spans="1:15" ht="20.149999999999999" customHeight="1" x14ac:dyDescent="0.2">
      <c r="B16" s="1424" t="s">
        <v>192</v>
      </c>
      <c r="C16" s="1425"/>
      <c r="D16" s="1425"/>
      <c r="E16" s="1425"/>
      <c r="F16" s="1425"/>
      <c r="G16" s="1425"/>
      <c r="H16" s="1425"/>
      <c r="I16" s="1425"/>
      <c r="J16" s="1425"/>
      <c r="K16" s="1426"/>
    </row>
    <row r="17" spans="1:12" ht="20.149999999999999" customHeight="1" x14ac:dyDescent="0.2">
      <c r="B17" s="1424" t="s">
        <v>207</v>
      </c>
      <c r="C17" s="1425"/>
      <c r="D17" s="1425"/>
      <c r="E17" s="1425"/>
      <c r="F17" s="1425"/>
      <c r="G17" s="1425"/>
      <c r="H17" s="1425"/>
      <c r="I17" s="1425"/>
      <c r="J17" s="1425"/>
      <c r="K17" s="1426"/>
    </row>
    <row r="18" spans="1:12" ht="20.149999999999999" customHeight="1" x14ac:dyDescent="0.2">
      <c r="B18" s="1430" t="s">
        <v>282</v>
      </c>
      <c r="C18" s="1428"/>
      <c r="D18" s="1428"/>
      <c r="E18" s="1428"/>
      <c r="F18" s="1428"/>
      <c r="G18" s="1428"/>
      <c r="H18" s="1428"/>
      <c r="I18" s="1428"/>
      <c r="J18" s="1428"/>
      <c r="K18" s="1429"/>
    </row>
    <row r="19" spans="1:12" ht="20.149999999999999" customHeight="1" x14ac:dyDescent="0.2">
      <c r="B19" s="1430" t="s">
        <v>283</v>
      </c>
      <c r="C19" s="1428"/>
      <c r="D19" s="1428"/>
      <c r="E19" s="1428"/>
      <c r="F19" s="1428"/>
      <c r="G19" s="1428"/>
      <c r="H19" s="1428"/>
      <c r="I19" s="1428"/>
      <c r="J19" s="1428"/>
      <c r="K19" s="1429"/>
    </row>
    <row r="20" spans="1:12" ht="20.149999999999999" customHeight="1" thickBot="1" x14ac:dyDescent="0.25">
      <c r="B20" s="1437" t="s">
        <v>193</v>
      </c>
      <c r="C20" s="1438"/>
      <c r="D20" s="1438"/>
      <c r="E20" s="1438"/>
      <c r="F20" s="1438"/>
      <c r="G20" s="1438"/>
      <c r="H20" s="1438"/>
      <c r="I20" s="1438"/>
      <c r="J20" s="1438"/>
      <c r="K20" s="1439"/>
    </row>
    <row r="21" spans="1:12" ht="16" customHeight="1" thickTop="1" x14ac:dyDescent="0.2">
      <c r="B21" s="105"/>
      <c r="C21" s="105"/>
      <c r="D21" s="105"/>
      <c r="E21" s="105"/>
      <c r="F21" s="105"/>
      <c r="G21" s="105"/>
      <c r="H21" s="105"/>
      <c r="I21" s="105"/>
      <c r="J21" s="105"/>
      <c r="K21" s="105"/>
    </row>
    <row r="22" spans="1:12" ht="25" customHeight="1" x14ac:dyDescent="0.2">
      <c r="B22" s="105" t="s">
        <v>194</v>
      </c>
      <c r="C22" s="105"/>
      <c r="D22" s="105"/>
      <c r="E22" s="105"/>
      <c r="F22" s="105"/>
      <c r="G22" s="105"/>
      <c r="H22" s="105"/>
      <c r="I22" s="105"/>
      <c r="J22" s="105"/>
      <c r="K22" s="105"/>
    </row>
    <row r="23" spans="1:12" ht="27" customHeight="1" x14ac:dyDescent="0.2">
      <c r="B23" s="105"/>
      <c r="C23" s="105"/>
      <c r="D23" s="105"/>
      <c r="E23" s="18" t="s">
        <v>18</v>
      </c>
      <c r="F23" s="408" t="str">
        <f>申請書!D22</f>
        <v>2023年</v>
      </c>
      <c r="G23" s="1444">
        <f>申請書!F22</f>
        <v>45026</v>
      </c>
      <c r="H23" s="1444"/>
      <c r="I23" s="420" t="s">
        <v>170</v>
      </c>
      <c r="J23" s="408" t="str">
        <f>申請書!D23</f>
        <v>2023年</v>
      </c>
      <c r="K23" s="1444">
        <f>申請書!F23</f>
        <v>45027</v>
      </c>
      <c r="L23" s="1444"/>
    </row>
    <row r="24" spans="1:12" ht="27" customHeight="1" x14ac:dyDescent="0.2">
      <c r="B24" s="105"/>
      <c r="C24" s="105"/>
      <c r="D24" s="1441" t="s">
        <v>859</v>
      </c>
      <c r="E24" s="1442"/>
      <c r="F24" s="1136" t="s">
        <v>808</v>
      </c>
      <c r="G24" s="1136"/>
      <c r="H24" s="1136"/>
      <c r="I24" s="1136"/>
      <c r="J24" s="1136"/>
      <c r="K24" s="1136"/>
      <c r="L24" s="1136"/>
    </row>
    <row r="25" spans="1:12" ht="27" customHeight="1" x14ac:dyDescent="0.2">
      <c r="B25" s="105"/>
      <c r="C25" s="105"/>
      <c r="D25" s="1443" t="s">
        <v>89</v>
      </c>
      <c r="E25" s="1443"/>
      <c r="F25" s="1440" t="s">
        <v>736</v>
      </c>
      <c r="G25" s="1440"/>
      <c r="H25" s="1440"/>
      <c r="I25" s="1440"/>
      <c r="J25" s="1440"/>
      <c r="K25" s="1440"/>
      <c r="L25" s="1440"/>
    </row>
    <row r="26" spans="1:12" ht="20.149999999999999" customHeight="1" x14ac:dyDescent="0.2">
      <c r="B26" s="105"/>
      <c r="C26" s="105"/>
      <c r="D26" s="115"/>
      <c r="E26" s="115"/>
      <c r="F26" s="116"/>
      <c r="G26" s="116"/>
      <c r="H26" s="116"/>
      <c r="I26" s="116"/>
      <c r="J26" s="116"/>
      <c r="K26" s="116"/>
      <c r="L26" s="116"/>
    </row>
    <row r="27" spans="1:12" ht="20.149999999999999" customHeight="1" x14ac:dyDescent="0.2">
      <c r="B27" s="105"/>
      <c r="C27" s="105"/>
      <c r="D27" s="115"/>
      <c r="E27" s="115"/>
      <c r="F27" s="116"/>
      <c r="G27" s="116"/>
      <c r="H27" s="116"/>
      <c r="I27" s="116"/>
      <c r="J27" s="116"/>
      <c r="K27" s="116"/>
      <c r="L27" s="116"/>
    </row>
    <row r="28" spans="1:12" ht="35.15" customHeight="1" x14ac:dyDescent="0.2">
      <c r="A28" s="1432" t="s">
        <v>108</v>
      </c>
      <c r="B28" s="1433"/>
      <c r="C28" s="1433"/>
      <c r="D28" s="1433"/>
      <c r="E28" s="1433"/>
      <c r="F28" s="1433"/>
      <c r="G28" s="1433"/>
      <c r="H28" s="1433"/>
      <c r="I28" s="1433"/>
      <c r="J28" s="1433"/>
      <c r="K28" s="1433"/>
      <c r="L28" s="1433"/>
    </row>
    <row r="29" spans="1:12" x14ac:dyDescent="0.2">
      <c r="I29" s="118"/>
      <c r="J29" s="118"/>
      <c r="K29" s="118"/>
      <c r="L29" s="118"/>
    </row>
    <row r="30" spans="1:12" ht="18" customHeight="1" x14ac:dyDescent="0.2">
      <c r="A30" t="s">
        <v>87</v>
      </c>
    </row>
    <row r="31" spans="1:12" ht="18" customHeight="1" x14ac:dyDescent="0.2">
      <c r="A31" t="s">
        <v>88</v>
      </c>
    </row>
    <row r="32" spans="1:12" ht="15" customHeight="1" x14ac:dyDescent="0.2">
      <c r="D32" s="9"/>
      <c r="E32" s="9"/>
      <c r="F32" s="68"/>
      <c r="G32" s="68"/>
      <c r="H32" s="68"/>
      <c r="I32" s="68"/>
      <c r="J32" s="68"/>
      <c r="K32" s="68"/>
      <c r="L32" s="68"/>
    </row>
    <row r="33" spans="2:12" ht="15" customHeight="1" x14ac:dyDescent="0.2">
      <c r="D33" s="59"/>
      <c r="E33" s="59"/>
      <c r="F33" s="68"/>
      <c r="G33" s="68"/>
      <c r="H33" s="68"/>
      <c r="I33" s="68"/>
      <c r="J33" s="68"/>
      <c r="K33" s="68"/>
      <c r="L33" s="68"/>
    </row>
    <row r="34" spans="2:12" ht="15" customHeight="1" x14ac:dyDescent="0.2">
      <c r="D34" s="9"/>
      <c r="E34" s="9"/>
      <c r="F34" s="68"/>
      <c r="G34" s="68"/>
      <c r="H34" s="68"/>
      <c r="I34" s="68"/>
      <c r="J34" s="68"/>
      <c r="K34" s="68"/>
      <c r="L34" s="68"/>
    </row>
    <row r="35" spans="2:12" ht="15" customHeight="1" x14ac:dyDescent="0.2">
      <c r="F35" s="7"/>
      <c r="G35" s="7"/>
      <c r="H35" s="7"/>
      <c r="I35" s="44"/>
      <c r="J35" s="44"/>
      <c r="K35" s="44"/>
      <c r="L35" s="44"/>
    </row>
    <row r="36" spans="2:12" x14ac:dyDescent="0.2">
      <c r="B36" s="19"/>
      <c r="E36" s="16"/>
      <c r="F36" s="16"/>
      <c r="G36" s="16"/>
      <c r="H36" s="16"/>
      <c r="I36" s="16"/>
      <c r="J36" s="16"/>
      <c r="K36" s="16"/>
    </row>
    <row r="37" spans="2:12" ht="13.5" thickBot="1" x14ac:dyDescent="0.25">
      <c r="B37" s="19"/>
      <c r="E37" s="16"/>
      <c r="F37" s="16"/>
      <c r="G37" s="16"/>
      <c r="H37" s="16"/>
      <c r="I37" s="16"/>
      <c r="J37" s="16"/>
      <c r="K37" s="16"/>
    </row>
    <row r="38" spans="2:12" ht="25" customHeight="1" x14ac:dyDescent="0.2">
      <c r="B38" s="1466"/>
      <c r="C38" s="1467"/>
      <c r="D38" s="1467"/>
      <c r="E38" s="1467"/>
      <c r="F38" s="1468"/>
      <c r="G38" s="527"/>
      <c r="H38" s="1446" t="s">
        <v>858</v>
      </c>
      <c r="I38" s="1447"/>
      <c r="J38" s="1447"/>
      <c r="K38" s="1448"/>
    </row>
    <row r="39" spans="2:12" ht="25" customHeight="1" x14ac:dyDescent="0.2">
      <c r="B39" s="1461" t="s">
        <v>93</v>
      </c>
      <c r="C39" s="1462"/>
      <c r="D39" s="528" t="s">
        <v>156</v>
      </c>
      <c r="E39" s="529">
        <v>310</v>
      </c>
      <c r="F39" s="537">
        <v>3</v>
      </c>
      <c r="G39" s="530" t="s">
        <v>171</v>
      </c>
      <c r="H39" s="119"/>
      <c r="I39" s="55"/>
      <c r="J39" s="55"/>
      <c r="K39" s="120"/>
      <c r="L39" s="18"/>
    </row>
    <row r="40" spans="2:12" ht="25" customHeight="1" x14ac:dyDescent="0.2">
      <c r="B40" s="1461" t="s">
        <v>94</v>
      </c>
      <c r="C40" s="1462"/>
      <c r="D40" s="528" t="s">
        <v>156</v>
      </c>
      <c r="E40" s="529">
        <v>240</v>
      </c>
      <c r="F40" s="537">
        <v>2</v>
      </c>
      <c r="G40" s="530" t="s">
        <v>171</v>
      </c>
      <c r="H40" s="538">
        <v>4</v>
      </c>
      <c r="I40" s="533" t="s">
        <v>172</v>
      </c>
      <c r="J40" s="540">
        <v>10</v>
      </c>
      <c r="K40" s="535" t="s">
        <v>152</v>
      </c>
      <c r="L40" s="18"/>
    </row>
    <row r="41" spans="2:12" ht="25" customHeight="1" x14ac:dyDescent="0.2">
      <c r="B41" s="1461" t="s">
        <v>95</v>
      </c>
      <c r="C41" s="1462"/>
      <c r="D41" s="528" t="s">
        <v>156</v>
      </c>
      <c r="E41" s="529">
        <v>240</v>
      </c>
      <c r="F41" s="537"/>
      <c r="G41" s="530" t="s">
        <v>171</v>
      </c>
      <c r="H41" s="539">
        <v>20</v>
      </c>
      <c r="I41" s="534" t="s">
        <v>153</v>
      </c>
      <c r="J41" s="541" t="s">
        <v>809</v>
      </c>
      <c r="K41" s="536" t="s">
        <v>154</v>
      </c>
      <c r="L41" s="18"/>
    </row>
    <row r="42" spans="2:12" ht="25" customHeight="1" x14ac:dyDescent="0.2">
      <c r="B42" s="1461" t="s">
        <v>96</v>
      </c>
      <c r="C42" s="1462"/>
      <c r="D42" s="528" t="s">
        <v>157</v>
      </c>
      <c r="E42" s="529">
        <v>350</v>
      </c>
      <c r="F42" s="537"/>
      <c r="G42" s="530" t="s">
        <v>171</v>
      </c>
      <c r="H42" s="121"/>
      <c r="K42" s="122"/>
      <c r="L42" s="18"/>
    </row>
    <row r="43" spans="2:12" ht="25" customHeight="1" x14ac:dyDescent="0.2">
      <c r="B43" s="1461" t="s">
        <v>97</v>
      </c>
      <c r="C43" s="1462"/>
      <c r="D43" s="528" t="s">
        <v>535</v>
      </c>
      <c r="E43" s="529">
        <v>560</v>
      </c>
      <c r="F43" s="537"/>
      <c r="G43" s="530" t="s">
        <v>171</v>
      </c>
      <c r="H43" s="1449" t="s">
        <v>98</v>
      </c>
      <c r="I43" s="1450"/>
      <c r="J43" s="1450"/>
      <c r="K43" s="1451"/>
      <c r="L43" s="18"/>
    </row>
    <row r="44" spans="2:12" ht="25" customHeight="1" x14ac:dyDescent="0.2">
      <c r="B44" s="1461" t="s">
        <v>99</v>
      </c>
      <c r="C44" s="1462"/>
      <c r="D44" s="528" t="s">
        <v>158</v>
      </c>
      <c r="E44" s="529">
        <v>1300</v>
      </c>
      <c r="F44" s="537"/>
      <c r="G44" s="530" t="s">
        <v>171</v>
      </c>
      <c r="H44" s="1452"/>
      <c r="I44" s="1453"/>
      <c r="J44" s="1453"/>
      <c r="K44" s="1454"/>
      <c r="L44" s="18"/>
    </row>
    <row r="45" spans="2:12" ht="25" customHeight="1" x14ac:dyDescent="0.2">
      <c r="B45" s="1461" t="s">
        <v>100</v>
      </c>
      <c r="C45" s="528" t="s">
        <v>101</v>
      </c>
      <c r="D45" s="1463" t="s">
        <v>159</v>
      </c>
      <c r="E45" s="1469">
        <v>1200</v>
      </c>
      <c r="F45" s="537">
        <v>1</v>
      </c>
      <c r="G45" s="530" t="s">
        <v>171</v>
      </c>
      <c r="H45" s="1455"/>
      <c r="I45" s="1456"/>
      <c r="J45" s="1456"/>
      <c r="K45" s="1457"/>
      <c r="L45" s="18"/>
    </row>
    <row r="46" spans="2:12" ht="25" customHeight="1" x14ac:dyDescent="0.2">
      <c r="B46" s="1461"/>
      <c r="C46" s="528" t="s">
        <v>102</v>
      </c>
      <c r="D46" s="1463"/>
      <c r="E46" s="1469"/>
      <c r="F46" s="537"/>
      <c r="G46" s="530" t="s">
        <v>171</v>
      </c>
      <c r="H46" s="1455"/>
      <c r="I46" s="1456"/>
      <c r="J46" s="1456"/>
      <c r="K46" s="1457"/>
      <c r="L46" s="18"/>
    </row>
    <row r="47" spans="2:12" ht="25" customHeight="1" x14ac:dyDescent="0.2">
      <c r="B47" s="1461"/>
      <c r="C47" s="528" t="s">
        <v>107</v>
      </c>
      <c r="D47" s="1463"/>
      <c r="E47" s="1469"/>
      <c r="F47" s="537"/>
      <c r="G47" s="530" t="s">
        <v>171</v>
      </c>
      <c r="H47" s="1455"/>
      <c r="I47" s="1456"/>
      <c r="J47" s="1456"/>
      <c r="K47" s="1457"/>
      <c r="L47" s="18"/>
    </row>
    <row r="48" spans="2:12" ht="25" customHeight="1" thickBot="1" x14ac:dyDescent="0.25">
      <c r="B48" s="1464" t="s">
        <v>76</v>
      </c>
      <c r="C48" s="1465"/>
      <c r="D48" s="1465"/>
      <c r="E48" s="1465"/>
      <c r="F48" s="532">
        <f>SUM(F39:F47)</f>
        <v>6</v>
      </c>
      <c r="G48" s="531" t="s">
        <v>171</v>
      </c>
      <c r="H48" s="1458"/>
      <c r="I48" s="1459"/>
      <c r="J48" s="1459"/>
      <c r="K48" s="1460"/>
      <c r="L48" s="18"/>
    </row>
    <row r="50" spans="1:12" ht="20.149999999999999" customHeight="1" x14ac:dyDescent="0.2">
      <c r="A50" s="25"/>
      <c r="B50" s="1445" t="s">
        <v>860</v>
      </c>
      <c r="C50" s="1445"/>
      <c r="D50" s="1445"/>
      <c r="E50" s="1445"/>
      <c r="F50" s="1445"/>
      <c r="G50" s="1445"/>
      <c r="H50" s="1445"/>
      <c r="I50" s="1445"/>
      <c r="J50" s="1445"/>
      <c r="K50" s="1445"/>
      <c r="L50" s="25"/>
    </row>
    <row r="51" spans="1:12" ht="20.149999999999999" customHeight="1" x14ac:dyDescent="0.2">
      <c r="A51" s="25"/>
      <c r="B51" s="1445" t="s">
        <v>103</v>
      </c>
      <c r="C51" s="1445"/>
      <c r="D51" s="1445"/>
      <c r="E51" s="1445"/>
      <c r="F51" s="1445"/>
      <c r="G51" s="1445"/>
      <c r="H51" s="1445"/>
      <c r="I51" s="1445"/>
      <c r="J51" s="1445"/>
      <c r="K51" s="1445"/>
      <c r="L51" s="25"/>
    </row>
    <row r="52" spans="1:12" ht="20.149999999999999" customHeight="1" x14ac:dyDescent="0.2">
      <c r="A52" s="25"/>
      <c r="B52" t="s">
        <v>284</v>
      </c>
      <c r="C52" s="6"/>
      <c r="D52" s="6"/>
      <c r="E52" s="6"/>
      <c r="F52" s="6"/>
      <c r="G52" s="6"/>
      <c r="H52" s="6"/>
      <c r="I52" s="6"/>
      <c r="J52" s="6"/>
      <c r="K52" s="6"/>
      <c r="L52" s="25"/>
    </row>
    <row r="53" spans="1:12" ht="20.149999999999999" customHeight="1" x14ac:dyDescent="0.2">
      <c r="B53" t="s">
        <v>356</v>
      </c>
    </row>
  </sheetData>
  <sheetProtection sheet="1" objects="1" scenarios="1"/>
  <mergeCells count="37">
    <mergeCell ref="B50:K50"/>
    <mergeCell ref="B51:K51"/>
    <mergeCell ref="H38:K38"/>
    <mergeCell ref="H43:K43"/>
    <mergeCell ref="H44:K48"/>
    <mergeCell ref="B43:C43"/>
    <mergeCell ref="B44:C44"/>
    <mergeCell ref="B45:B47"/>
    <mergeCell ref="D45:D47"/>
    <mergeCell ref="B48:E48"/>
    <mergeCell ref="B38:F38"/>
    <mergeCell ref="B39:C39"/>
    <mergeCell ref="B40:C40"/>
    <mergeCell ref="B41:C41"/>
    <mergeCell ref="B42:C42"/>
    <mergeCell ref="E45:E47"/>
    <mergeCell ref="A28:L28"/>
    <mergeCell ref="B19:K19"/>
    <mergeCell ref="B18:K18"/>
    <mergeCell ref="B12:K12"/>
    <mergeCell ref="B20:K20"/>
    <mergeCell ref="F25:L25"/>
    <mergeCell ref="D24:E24"/>
    <mergeCell ref="F24:L24"/>
    <mergeCell ref="B17:K17"/>
    <mergeCell ref="D25:E25"/>
    <mergeCell ref="G23:H23"/>
    <mergeCell ref="K23:L23"/>
    <mergeCell ref="A1:L1"/>
    <mergeCell ref="B8:K8"/>
    <mergeCell ref="B15:K15"/>
    <mergeCell ref="B16:K16"/>
    <mergeCell ref="A10:L10"/>
    <mergeCell ref="B13:K13"/>
    <mergeCell ref="B14:K14"/>
    <mergeCell ref="J2:L2"/>
    <mergeCell ref="H2:I2"/>
  </mergeCells>
  <phoneticPr fontId="8"/>
  <printOptions horizontalCentered="1" verticalCentered="1"/>
  <pageMargins left="0.39370078740157483" right="0.39370078740157483" top="0.39370078740157483" bottom="0.39370078740157483" header="0.11811023622047245" footer="0.11811023622047245"/>
  <pageSetup paperSize="9" scale="74" orientation="portrait" r:id="rId1"/>
  <headerFooter alignWithMargins="0"/>
  <rowBreaks count="1" manualBreakCount="1">
    <brk id="1" max="14" man="1"/>
  </rowBreaks>
  <colBreaks count="1" manualBreakCount="1">
    <brk id="6" max="52" man="1"/>
  </colBreaks>
  <ignoredErrors>
    <ignoredError sqref="J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25400</xdr:colOff>
                    <xdr:row>49</xdr:row>
                    <xdr:rowOff>25400</xdr:rowOff>
                  </from>
                  <to>
                    <xdr:col>1</xdr:col>
                    <xdr:colOff>635000</xdr:colOff>
                    <xdr:row>49</xdr:row>
                    <xdr:rowOff>241300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1</xdr:col>
                    <xdr:colOff>12700</xdr:colOff>
                    <xdr:row>50</xdr:row>
                    <xdr:rowOff>25400</xdr:rowOff>
                  </from>
                  <to>
                    <xdr:col>1</xdr:col>
                    <xdr:colOff>622300</xdr:colOff>
                    <xdr:row>50</xdr:row>
                    <xdr:rowOff>222250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1" sqref="E1"/>
    </sheetView>
  </sheetViews>
  <sheetFormatPr defaultColWidth="8.8164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172" t="s">
        <v>527</v>
      </c>
      <c r="C1" s="118"/>
      <c r="D1" s="118"/>
      <c r="H1" s="172"/>
      <c r="I1" s="172"/>
    </row>
    <row r="2" spans="2:17" ht="8.15" customHeight="1" x14ac:dyDescent="0.2"/>
    <row r="3" spans="2:17" ht="18" customHeight="1" x14ac:dyDescent="0.2">
      <c r="B3" s="6" t="s">
        <v>177</v>
      </c>
      <c r="C3" s="6"/>
      <c r="D3" s="6"/>
      <c r="E3" s="6"/>
      <c r="F3" s="6"/>
      <c r="H3" s="124"/>
      <c r="I3" s="124"/>
      <c r="J3" s="124"/>
    </row>
    <row r="4" spans="2:17" ht="20.149999999999999" customHeight="1" x14ac:dyDescent="0.2">
      <c r="B4" s="1476" t="s">
        <v>528</v>
      </c>
      <c r="C4" s="1477"/>
      <c r="D4" s="1477"/>
      <c r="E4" s="1477"/>
      <c r="F4" s="1477"/>
      <c r="G4" s="1477"/>
      <c r="H4" s="1477"/>
      <c r="I4" s="1478"/>
      <c r="J4" s="124"/>
    </row>
    <row r="5" spans="2:17" ht="20.149999999999999" customHeight="1" x14ac:dyDescent="0.2">
      <c r="B5" s="1479"/>
      <c r="C5" s="1480"/>
      <c r="D5" s="1480"/>
      <c r="E5" s="1480"/>
      <c r="F5" s="1480"/>
      <c r="G5" s="1480"/>
      <c r="H5" s="1480"/>
      <c r="I5" s="1481"/>
    </row>
    <row r="6" spans="2:17" ht="20.149999999999999" customHeight="1" x14ac:dyDescent="0.2">
      <c r="B6" s="1470" t="s">
        <v>575</v>
      </c>
      <c r="C6" s="1471"/>
      <c r="D6" s="1470" t="s">
        <v>576</v>
      </c>
      <c r="E6" s="1471"/>
      <c r="F6" s="1471"/>
      <c r="G6" s="1470" t="s">
        <v>578</v>
      </c>
      <c r="H6" s="1471"/>
      <c r="I6" s="1475"/>
    </row>
    <row r="7" spans="2:17" ht="55.5" customHeight="1" x14ac:dyDescent="0.2">
      <c r="B7" s="1472" t="s">
        <v>863</v>
      </c>
      <c r="C7" s="1473"/>
      <c r="D7" s="1472" t="s">
        <v>864</v>
      </c>
      <c r="E7" s="1473"/>
      <c r="F7" s="1473"/>
      <c r="G7" s="1482" t="s">
        <v>865</v>
      </c>
      <c r="H7" s="1483"/>
      <c r="I7" s="1484"/>
      <c r="J7" s="123"/>
    </row>
    <row r="8" spans="2:17" ht="20.149999999999999" customHeight="1" x14ac:dyDescent="0.2">
      <c r="B8" s="1470" t="s">
        <v>359</v>
      </c>
      <c r="C8" s="1471"/>
      <c r="D8" s="1470" t="s">
        <v>577</v>
      </c>
      <c r="E8" s="1471"/>
      <c r="F8" s="1471"/>
      <c r="G8" s="1485" t="s">
        <v>581</v>
      </c>
      <c r="H8" s="1486"/>
      <c r="I8" s="1487"/>
      <c r="J8" s="123"/>
    </row>
    <row r="9" spans="2:17" ht="68.5" customHeight="1" x14ac:dyDescent="0.2">
      <c r="B9" s="1482" t="s">
        <v>866</v>
      </c>
      <c r="C9" s="1483"/>
      <c r="D9" s="1472" t="s">
        <v>867</v>
      </c>
      <c r="E9" s="1473"/>
      <c r="F9" s="1473"/>
      <c r="G9" s="1482" t="s">
        <v>868</v>
      </c>
      <c r="H9" s="1483"/>
      <c r="I9" s="1484"/>
      <c r="J9" s="83"/>
    </row>
    <row r="10" spans="2:17" ht="20.149999999999999" customHeight="1" x14ac:dyDescent="0.2">
      <c r="B10" s="1470" t="s">
        <v>579</v>
      </c>
      <c r="C10" s="1471"/>
      <c r="D10" s="1470" t="s">
        <v>580</v>
      </c>
      <c r="E10" s="1471"/>
      <c r="F10" s="1471"/>
      <c r="G10" s="1485" t="s">
        <v>810</v>
      </c>
      <c r="H10" s="1486"/>
      <c r="I10" s="1487"/>
      <c r="J10" s="83"/>
    </row>
    <row r="11" spans="2:17" ht="69.650000000000006" customHeight="1" x14ac:dyDescent="0.2">
      <c r="B11" s="1472" t="s">
        <v>869</v>
      </c>
      <c r="C11" s="1473"/>
      <c r="D11" s="1472" t="s">
        <v>870</v>
      </c>
      <c r="E11" s="1473"/>
      <c r="F11" s="1473"/>
      <c r="G11" s="1482" t="s">
        <v>871</v>
      </c>
      <c r="H11" s="1483"/>
      <c r="I11" s="1484"/>
      <c r="J11" s="83"/>
    </row>
    <row r="12" spans="2:17" ht="20.149999999999999" customHeight="1" x14ac:dyDescent="0.2">
      <c r="B12" s="1470" t="s">
        <v>582</v>
      </c>
      <c r="C12" s="1471"/>
      <c r="D12" s="1470" t="s">
        <v>583</v>
      </c>
      <c r="E12" s="1471"/>
      <c r="F12" s="1471"/>
      <c r="G12" s="1470" t="s">
        <v>584</v>
      </c>
      <c r="H12" s="1471"/>
      <c r="I12" s="1475"/>
      <c r="J12" s="83"/>
    </row>
    <row r="13" spans="2:17" ht="53.15" customHeight="1" x14ac:dyDescent="0.2">
      <c r="B13" s="1472" t="s">
        <v>872</v>
      </c>
      <c r="C13" s="1473"/>
      <c r="D13" s="1472" t="s">
        <v>873</v>
      </c>
      <c r="E13" s="1473"/>
      <c r="F13" s="1473"/>
      <c r="G13" s="1472" t="s">
        <v>874</v>
      </c>
      <c r="H13" s="1473"/>
      <c r="I13" s="1474"/>
      <c r="J13" s="83"/>
    </row>
    <row r="14" spans="2:17" ht="20.149999999999999" customHeight="1" x14ac:dyDescent="0.2">
      <c r="B14" s="1470" t="s">
        <v>597</v>
      </c>
      <c r="C14" s="1471"/>
      <c r="D14" s="1470" t="s">
        <v>585</v>
      </c>
      <c r="E14" s="1471"/>
      <c r="F14" s="1471"/>
      <c r="G14" s="1470" t="s">
        <v>586</v>
      </c>
      <c r="H14" s="1471"/>
      <c r="I14" s="1475"/>
      <c r="J14" s="83"/>
    </row>
    <row r="15" spans="2:17" ht="87.65" customHeight="1" x14ac:dyDescent="0.2">
      <c r="B15" s="1472" t="s">
        <v>875</v>
      </c>
      <c r="C15" s="1473"/>
      <c r="D15" s="1472" t="s">
        <v>876</v>
      </c>
      <c r="E15" s="1473"/>
      <c r="F15" s="1473"/>
      <c r="G15" s="1472" t="s">
        <v>877</v>
      </c>
      <c r="H15" s="1473"/>
      <c r="I15" s="1474"/>
      <c r="J15" s="83"/>
      <c r="K15" s="162"/>
      <c r="L15" s="162"/>
      <c r="M15" s="161"/>
      <c r="N15" s="161"/>
      <c r="O15" s="161"/>
      <c r="P15" s="161"/>
      <c r="Q15" s="161"/>
    </row>
    <row r="16" spans="2:17" s="2" customFormat="1" ht="10" customHeight="1" x14ac:dyDescent="0.2"/>
    <row r="17" spans="2:10" ht="15.65" customHeight="1" x14ac:dyDescent="0.2">
      <c r="B17" s="7" t="s">
        <v>309</v>
      </c>
      <c r="C17" s="7"/>
      <c r="D17" s="7"/>
      <c r="E17" s="7"/>
      <c r="J17" s="58"/>
    </row>
    <row r="18" spans="2:10" ht="15.65" customHeight="1" x14ac:dyDescent="0.2">
      <c r="B18" s="159" t="s">
        <v>312</v>
      </c>
      <c r="C18" s="7"/>
      <c r="D18" s="7"/>
      <c r="E18" s="7"/>
      <c r="F18" s="56"/>
      <c r="G18" s="56"/>
      <c r="H18" s="56"/>
      <c r="I18" s="158"/>
      <c r="J18" s="58"/>
    </row>
    <row r="19" spans="2:10" ht="15.65" customHeight="1" x14ac:dyDescent="0.2">
      <c r="B19" s="2" t="s">
        <v>186</v>
      </c>
      <c r="C19" s="7"/>
      <c r="D19" s="7"/>
      <c r="E19" s="7"/>
      <c r="F19" s="56"/>
      <c r="G19" s="56"/>
      <c r="H19" s="56"/>
      <c r="I19" s="158"/>
      <c r="J19" s="58"/>
    </row>
    <row r="20" spans="2:10" ht="15.65" customHeight="1" x14ac:dyDescent="0.2">
      <c r="B20" s="2" t="s">
        <v>310</v>
      </c>
      <c r="C20" s="7"/>
      <c r="D20" s="7"/>
      <c r="E20" s="7"/>
      <c r="F20" s="56"/>
      <c r="G20" s="56"/>
      <c r="H20" s="56"/>
      <c r="I20" s="158"/>
      <c r="J20" s="58"/>
    </row>
    <row r="21" spans="2:10" ht="15.65" customHeight="1" x14ac:dyDescent="0.2">
      <c r="B21" s="2" t="s">
        <v>315</v>
      </c>
      <c r="C21" s="7"/>
      <c r="D21" s="7"/>
      <c r="E21" s="59"/>
      <c r="F21" s="56"/>
      <c r="G21" s="56"/>
      <c r="H21" s="56"/>
      <c r="I21" s="58"/>
    </row>
    <row r="22" spans="2:10" s="2" customFormat="1" ht="17.149999999999999" customHeight="1" x14ac:dyDescent="0.2">
      <c r="B22" s="6" t="s">
        <v>587</v>
      </c>
      <c r="F22" s="6" t="s">
        <v>189</v>
      </c>
      <c r="H22" s="56"/>
      <c r="I22" s="56"/>
    </row>
    <row r="23" spans="2:10" ht="16" customHeight="1" x14ac:dyDescent="0.2">
      <c r="B23" s="372"/>
      <c r="C23" s="373" t="s">
        <v>77</v>
      </c>
      <c r="D23" s="374" t="s">
        <v>78</v>
      </c>
      <c r="E23" s="56"/>
      <c r="F23" s="375" t="s">
        <v>588</v>
      </c>
      <c r="G23" s="56"/>
      <c r="H23" s="376" t="s">
        <v>589</v>
      </c>
      <c r="I23" s="376" t="s">
        <v>78</v>
      </c>
    </row>
    <row r="24" spans="2:10" ht="15.65" customHeight="1" x14ac:dyDescent="0.2">
      <c r="B24" s="1491" t="s">
        <v>81</v>
      </c>
      <c r="C24" s="299" t="s">
        <v>516</v>
      </c>
      <c r="D24" s="26">
        <v>4</v>
      </c>
      <c r="E24" s="2"/>
      <c r="F24" s="360" t="s">
        <v>575</v>
      </c>
      <c r="G24" s="359"/>
      <c r="H24" s="229" t="s">
        <v>109</v>
      </c>
      <c r="I24" s="26">
        <v>50</v>
      </c>
    </row>
    <row r="25" spans="2:10" ht="15.65" customHeight="1" x14ac:dyDescent="0.2">
      <c r="B25" s="1492"/>
      <c r="C25" s="300" t="s">
        <v>111</v>
      </c>
      <c r="D25" s="26">
        <v>20</v>
      </c>
      <c r="E25" s="2"/>
      <c r="F25" s="360" t="s">
        <v>590</v>
      </c>
      <c r="G25" s="359"/>
      <c r="H25" s="229" t="s">
        <v>199</v>
      </c>
      <c r="I25" s="26">
        <v>50</v>
      </c>
    </row>
    <row r="26" spans="2:10" ht="15.65" customHeight="1" x14ac:dyDescent="0.2">
      <c r="B26" s="1492"/>
      <c r="C26" s="300" t="s">
        <v>113</v>
      </c>
      <c r="D26" s="26">
        <v>38</v>
      </c>
      <c r="E26" s="2"/>
      <c r="F26" s="360" t="s">
        <v>591</v>
      </c>
      <c r="G26" s="359"/>
      <c r="H26" s="229" t="s">
        <v>200</v>
      </c>
      <c r="I26" s="26">
        <v>50</v>
      </c>
    </row>
    <row r="27" spans="2:10" ht="15.65" customHeight="1" x14ac:dyDescent="0.2">
      <c r="B27" s="1492"/>
      <c r="C27" s="300" t="s">
        <v>115</v>
      </c>
      <c r="D27" s="26">
        <v>5</v>
      </c>
      <c r="E27" s="2"/>
      <c r="F27" s="360" t="s">
        <v>592</v>
      </c>
      <c r="G27" s="359"/>
      <c r="H27" s="229" t="s">
        <v>110</v>
      </c>
      <c r="I27" s="26">
        <v>60</v>
      </c>
    </row>
    <row r="28" spans="2:10" ht="15.65" customHeight="1" x14ac:dyDescent="0.2">
      <c r="B28" s="1492"/>
      <c r="C28" s="300" t="s">
        <v>117</v>
      </c>
      <c r="D28" s="26">
        <v>60</v>
      </c>
      <c r="E28" s="2"/>
      <c r="F28" s="360" t="s">
        <v>594</v>
      </c>
      <c r="G28" s="359"/>
      <c r="H28" s="229" t="s">
        <v>112</v>
      </c>
      <c r="I28" s="26">
        <v>15</v>
      </c>
    </row>
    <row r="29" spans="2:10" ht="15.65" customHeight="1" x14ac:dyDescent="0.2">
      <c r="B29" s="1492"/>
      <c r="C29" s="300" t="s">
        <v>190</v>
      </c>
      <c r="D29" s="26">
        <v>5</v>
      </c>
      <c r="E29" s="2"/>
      <c r="F29" s="360" t="s">
        <v>595</v>
      </c>
      <c r="G29" s="359"/>
      <c r="H29" s="229" t="s">
        <v>114</v>
      </c>
      <c r="I29" s="26">
        <v>40</v>
      </c>
    </row>
    <row r="30" spans="2:10" ht="15.65" customHeight="1" x14ac:dyDescent="0.2">
      <c r="B30" s="1492"/>
      <c r="C30" s="300" t="s">
        <v>210</v>
      </c>
      <c r="D30" s="26">
        <v>3</v>
      </c>
      <c r="F30" s="360" t="s">
        <v>593</v>
      </c>
      <c r="G30" s="359"/>
      <c r="H30" s="229" t="s">
        <v>116</v>
      </c>
      <c r="I30" s="26">
        <v>25</v>
      </c>
    </row>
    <row r="31" spans="2:10" ht="15.65" customHeight="1" x14ac:dyDescent="0.2">
      <c r="B31" s="1493"/>
      <c r="C31" s="299" t="s">
        <v>517</v>
      </c>
      <c r="D31" s="26">
        <v>10</v>
      </c>
      <c r="F31" s="360" t="s">
        <v>596</v>
      </c>
      <c r="G31" s="359"/>
      <c r="H31" s="229" t="s">
        <v>118</v>
      </c>
      <c r="I31" s="26">
        <v>3</v>
      </c>
    </row>
    <row r="32" spans="2:10" ht="15.65" customHeight="1" x14ac:dyDescent="0.2">
      <c r="B32" s="1491" t="s">
        <v>160</v>
      </c>
      <c r="C32" s="300" t="s">
        <v>120</v>
      </c>
      <c r="D32" s="26">
        <v>15</v>
      </c>
      <c r="E32" s="2"/>
      <c r="F32" s="360" t="s">
        <v>583</v>
      </c>
      <c r="G32" s="359"/>
      <c r="H32" s="229" t="s">
        <v>201</v>
      </c>
      <c r="I32" s="26">
        <v>15</v>
      </c>
    </row>
    <row r="33" spans="2:9" ht="15.65" customHeight="1" x14ac:dyDescent="0.2">
      <c r="B33" s="1492"/>
      <c r="C33" s="300" t="s">
        <v>122</v>
      </c>
      <c r="D33" s="26">
        <v>30</v>
      </c>
      <c r="E33" s="2"/>
      <c r="F33" s="360" t="s">
        <v>585</v>
      </c>
      <c r="G33" s="359"/>
      <c r="H33" s="229" t="s">
        <v>121</v>
      </c>
      <c r="I33" s="26">
        <v>10</v>
      </c>
    </row>
    <row r="34" spans="2:9" ht="15.65" customHeight="1" x14ac:dyDescent="0.2">
      <c r="B34" s="1492"/>
      <c r="C34" s="300" t="s">
        <v>161</v>
      </c>
      <c r="D34" s="26">
        <v>60</v>
      </c>
      <c r="E34" s="2"/>
      <c r="F34" s="360" t="s">
        <v>597</v>
      </c>
      <c r="G34" s="359"/>
      <c r="H34" s="229" t="s">
        <v>518</v>
      </c>
      <c r="I34" s="26">
        <v>20</v>
      </c>
    </row>
    <row r="35" spans="2:9" ht="15.65" customHeight="1" x14ac:dyDescent="0.2">
      <c r="B35" s="1492"/>
      <c r="C35" s="300" t="s">
        <v>305</v>
      </c>
      <c r="D35" s="26">
        <v>30</v>
      </c>
      <c r="E35" s="2"/>
      <c r="F35" s="360" t="s">
        <v>598</v>
      </c>
      <c r="G35" s="359"/>
      <c r="H35" s="229" t="s">
        <v>519</v>
      </c>
      <c r="I35" s="26">
        <v>20</v>
      </c>
    </row>
    <row r="36" spans="2:9" ht="15.65" customHeight="1" x14ac:dyDescent="0.2">
      <c r="B36" s="1492"/>
      <c r="C36" s="300" t="s">
        <v>162</v>
      </c>
      <c r="D36" s="26">
        <v>10</v>
      </c>
      <c r="E36" s="2"/>
      <c r="F36" s="360" t="s">
        <v>599</v>
      </c>
      <c r="G36" s="359"/>
      <c r="H36" s="229" t="s">
        <v>123</v>
      </c>
      <c r="I36" s="26">
        <v>20</v>
      </c>
    </row>
    <row r="37" spans="2:9" ht="15.65" customHeight="1" x14ac:dyDescent="0.2">
      <c r="B37" s="1492"/>
      <c r="C37" s="300" t="s">
        <v>163</v>
      </c>
      <c r="D37" s="26">
        <v>30</v>
      </c>
      <c r="E37" s="2"/>
      <c r="F37" s="360" t="s">
        <v>811</v>
      </c>
      <c r="G37" s="359"/>
      <c r="H37" s="229" t="s">
        <v>124</v>
      </c>
      <c r="I37" s="26">
        <v>40</v>
      </c>
    </row>
    <row r="38" spans="2:9" ht="15.65" customHeight="1" x14ac:dyDescent="0.2">
      <c r="B38" s="1492"/>
      <c r="C38" s="300" t="s">
        <v>125</v>
      </c>
      <c r="D38" s="26">
        <v>10</v>
      </c>
      <c r="E38" s="2"/>
      <c r="F38" s="360" t="s">
        <v>600</v>
      </c>
      <c r="G38" s="359"/>
      <c r="H38" s="229" t="s">
        <v>119</v>
      </c>
      <c r="I38" s="26">
        <v>8</v>
      </c>
    </row>
    <row r="39" spans="2:9" ht="15.65" customHeight="1" x14ac:dyDescent="0.2">
      <c r="B39" s="1492"/>
      <c r="C39" s="300" t="s">
        <v>514</v>
      </c>
      <c r="D39" s="26">
        <v>180</v>
      </c>
      <c r="E39" s="2"/>
      <c r="F39" s="360" t="s">
        <v>601</v>
      </c>
      <c r="G39" s="359"/>
      <c r="H39" s="229" t="s">
        <v>202</v>
      </c>
      <c r="I39" s="26">
        <v>40</v>
      </c>
    </row>
    <row r="40" spans="2:9" ht="15.65" customHeight="1" x14ac:dyDescent="0.2">
      <c r="B40" s="1493"/>
      <c r="C40" s="300" t="s">
        <v>515</v>
      </c>
      <c r="D40" s="26">
        <v>20</v>
      </c>
      <c r="E40" s="2"/>
      <c r="G40" s="359"/>
      <c r="H40" s="229" t="s">
        <v>203</v>
      </c>
      <c r="I40" s="26">
        <v>40</v>
      </c>
    </row>
    <row r="41" spans="2:9" ht="15.65" customHeight="1" x14ac:dyDescent="0.2">
      <c r="B41" s="1488" t="s">
        <v>82</v>
      </c>
      <c r="C41" s="300" t="s">
        <v>382</v>
      </c>
      <c r="D41" s="26">
        <v>3</v>
      </c>
      <c r="F41" s="371" t="s">
        <v>606</v>
      </c>
      <c r="G41" s="359"/>
      <c r="H41" s="229" t="s">
        <v>126</v>
      </c>
      <c r="I41" s="26">
        <v>40</v>
      </c>
    </row>
    <row r="42" spans="2:9" ht="15.65" customHeight="1" x14ac:dyDescent="0.2">
      <c r="B42" s="1489"/>
      <c r="C42" s="300" t="s">
        <v>164</v>
      </c>
      <c r="D42" s="26">
        <v>1</v>
      </c>
      <c r="F42" s="360" t="s">
        <v>608</v>
      </c>
      <c r="G42" s="377" t="s">
        <v>939</v>
      </c>
      <c r="H42" s="229" t="s">
        <v>204</v>
      </c>
      <c r="I42" s="26">
        <v>40</v>
      </c>
    </row>
    <row r="43" spans="2:9" ht="15.65" customHeight="1" x14ac:dyDescent="0.2">
      <c r="B43" s="1489"/>
      <c r="C43" s="300" t="s">
        <v>129</v>
      </c>
      <c r="D43" s="26">
        <v>3</v>
      </c>
      <c r="F43" s="360" t="s">
        <v>609</v>
      </c>
      <c r="G43" s="377" t="s">
        <v>940</v>
      </c>
      <c r="H43" s="229" t="s">
        <v>205</v>
      </c>
      <c r="I43" s="26">
        <v>30</v>
      </c>
    </row>
    <row r="44" spans="2:9" ht="15.65" customHeight="1" x14ac:dyDescent="0.2">
      <c r="B44" s="1490"/>
      <c r="C44" s="300" t="s">
        <v>165</v>
      </c>
      <c r="D44" s="26">
        <v>1</v>
      </c>
      <c r="F44" s="360" t="s">
        <v>610</v>
      </c>
      <c r="G44" s="377" t="s">
        <v>941</v>
      </c>
      <c r="H44" s="229" t="s">
        <v>127</v>
      </c>
      <c r="I44" s="26">
        <v>50</v>
      </c>
    </row>
    <row r="45" spans="2:9" ht="15.65" customHeight="1" x14ac:dyDescent="0.2">
      <c r="B45" s="1488" t="s">
        <v>133</v>
      </c>
      <c r="C45" s="300" t="s">
        <v>134</v>
      </c>
      <c r="D45" s="26">
        <v>200</v>
      </c>
      <c r="E45" s="358"/>
      <c r="F45" s="360" t="s">
        <v>611</v>
      </c>
      <c r="G45" s="377" t="s">
        <v>942</v>
      </c>
      <c r="H45" s="229" t="s">
        <v>128</v>
      </c>
      <c r="I45" s="26">
        <v>5</v>
      </c>
    </row>
    <row r="46" spans="2:9" ht="15.65" customHeight="1" x14ac:dyDescent="0.2">
      <c r="B46" s="1489"/>
      <c r="C46" s="300" t="s">
        <v>135</v>
      </c>
      <c r="D46" s="26">
        <v>200</v>
      </c>
      <c r="E46" s="358"/>
      <c r="F46" s="360" t="s">
        <v>612</v>
      </c>
      <c r="G46" s="377" t="s">
        <v>943</v>
      </c>
      <c r="H46" s="229" t="s">
        <v>206</v>
      </c>
      <c r="I46" s="26">
        <v>10</v>
      </c>
    </row>
    <row r="47" spans="2:9" ht="15.65" customHeight="1" x14ac:dyDescent="0.2">
      <c r="B47" s="1489"/>
      <c r="C47" s="300" t="s">
        <v>166</v>
      </c>
      <c r="D47" s="26">
        <v>200</v>
      </c>
      <c r="E47" s="358"/>
      <c r="F47" s="360" t="s">
        <v>613</v>
      </c>
      <c r="G47" s="377" t="s">
        <v>944</v>
      </c>
      <c r="H47" s="229" t="s">
        <v>130</v>
      </c>
      <c r="I47" s="26">
        <v>50</v>
      </c>
    </row>
    <row r="48" spans="2:9" ht="15.65" customHeight="1" x14ac:dyDescent="0.2">
      <c r="B48" s="1490"/>
      <c r="C48" s="300" t="s">
        <v>167</v>
      </c>
      <c r="D48" s="26">
        <v>1</v>
      </c>
      <c r="E48" s="358"/>
      <c r="F48" s="360" t="s">
        <v>614</v>
      </c>
      <c r="G48" s="377" t="s">
        <v>945</v>
      </c>
      <c r="H48" s="229" t="s">
        <v>131</v>
      </c>
      <c r="I48" s="26">
        <v>20</v>
      </c>
    </row>
    <row r="49" spans="3:9" ht="15" customHeight="1" x14ac:dyDescent="0.2">
      <c r="C49" s="7"/>
      <c r="D49" s="7"/>
      <c r="E49" s="59"/>
      <c r="F49" s="360" t="s">
        <v>615</v>
      </c>
      <c r="G49" s="377" t="s">
        <v>946</v>
      </c>
      <c r="H49" s="229" t="s">
        <v>132</v>
      </c>
      <c r="I49" s="26">
        <v>20</v>
      </c>
    </row>
    <row r="50" spans="3:9" ht="15" customHeight="1" x14ac:dyDescent="0.2">
      <c r="F50" s="360" t="s">
        <v>617</v>
      </c>
      <c r="G50" s="377" t="s">
        <v>947</v>
      </c>
      <c r="H50" s="229" t="s">
        <v>313</v>
      </c>
      <c r="I50" s="26">
        <v>10</v>
      </c>
    </row>
    <row r="51" spans="3:9" ht="15" customHeight="1" x14ac:dyDescent="0.2">
      <c r="F51" s="360" t="s">
        <v>616</v>
      </c>
      <c r="G51" s="377" t="s">
        <v>948</v>
      </c>
      <c r="H51" s="229" t="s">
        <v>314</v>
      </c>
      <c r="I51" s="26">
        <v>3</v>
      </c>
    </row>
    <row r="52" spans="3:9" ht="15" customHeight="1" x14ac:dyDescent="0.2">
      <c r="F52" s="360" t="s">
        <v>618</v>
      </c>
      <c r="G52" s="377" t="s">
        <v>949</v>
      </c>
    </row>
    <row r="53" spans="3:9" ht="15" customHeight="1" x14ac:dyDescent="0.2">
      <c r="F53" s="360" t="s">
        <v>619</v>
      </c>
      <c r="G53" s="377" t="s">
        <v>950</v>
      </c>
    </row>
    <row r="54" spans="3:9" ht="15" customHeight="1" x14ac:dyDescent="0.2">
      <c r="F54" s="360" t="s">
        <v>620</v>
      </c>
      <c r="G54" s="377" t="s">
        <v>951</v>
      </c>
    </row>
    <row r="55" spans="3:9" ht="15" customHeight="1" x14ac:dyDescent="0.2"/>
    <row r="56" spans="3:9" ht="15" customHeight="1" x14ac:dyDescent="0.2"/>
    <row r="57" spans="3:9" ht="15" customHeight="1" x14ac:dyDescent="0.2"/>
    <row r="58" spans="3:9" ht="15" customHeight="1" x14ac:dyDescent="0.2"/>
  </sheetData>
  <sheetProtection sheet="1" objects="1" scenarios="1"/>
  <mergeCells count="35">
    <mergeCell ref="B45:B48"/>
    <mergeCell ref="B24:B31"/>
    <mergeCell ref="B13:C13"/>
    <mergeCell ref="B32:B40"/>
    <mergeCell ref="B41:B44"/>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G13:I13"/>
    <mergeCell ref="B14:C14"/>
    <mergeCell ref="G14:I14"/>
    <mergeCell ref="B15:C15"/>
    <mergeCell ref="G15:I15"/>
    <mergeCell ref="D12:F12"/>
    <mergeCell ref="D13:F13"/>
    <mergeCell ref="D14:F14"/>
    <mergeCell ref="D15:F15"/>
    <mergeCell ref="D6:F6"/>
    <mergeCell ref="D7:F7"/>
    <mergeCell ref="D8:F8"/>
    <mergeCell ref="D9:F9"/>
    <mergeCell ref="D10:F10"/>
  </mergeCells>
  <phoneticPr fontId="8"/>
  <pageMargins left="0.39370078740157483" right="0.19685039370078741" top="0.59055118110236227" bottom="0.19685039370078741" header="0.51181102362204722" footer="0.51181102362204722"/>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1"/>
  <sheetViews>
    <sheetView view="pageBreakPreview" zoomScale="85" zoomScaleNormal="100" zoomScaleSheetLayoutView="85" workbookViewId="0">
      <selection activeCell="B1" sqref="E1"/>
    </sheetView>
  </sheetViews>
  <sheetFormatPr defaultRowHeight="13" x14ac:dyDescent="0.2"/>
  <cols>
    <col min="1" max="1" width="2.6328125" customWidth="1"/>
    <col min="2" max="2" width="36.90625" customWidth="1"/>
    <col min="4" max="4" width="4.08984375" customWidth="1"/>
    <col min="5" max="5" width="34.6328125" customWidth="1"/>
    <col min="7" max="7" width="2.90625" customWidth="1"/>
  </cols>
  <sheetData>
    <row r="1" spans="2:6" ht="13.5" thickBot="1" x14ac:dyDescent="0.25"/>
    <row r="2" spans="2:6" ht="13.5" thickBot="1" x14ac:dyDescent="0.25">
      <c r="B2" s="275" t="s">
        <v>471</v>
      </c>
      <c r="C2" s="276"/>
      <c r="E2" s="277" t="s">
        <v>472</v>
      </c>
      <c r="F2" s="230"/>
    </row>
    <row r="3" spans="2:6" x14ac:dyDescent="0.2">
      <c r="B3" s="239" t="s">
        <v>521</v>
      </c>
      <c r="C3" s="542" t="s">
        <v>878</v>
      </c>
      <c r="E3" s="278" t="s">
        <v>419</v>
      </c>
      <c r="F3" s="543" t="s">
        <v>879</v>
      </c>
    </row>
    <row r="4" spans="2:6" ht="16" customHeight="1" x14ac:dyDescent="0.2">
      <c r="B4" s="239" t="s">
        <v>522</v>
      </c>
      <c r="C4" s="544" t="s">
        <v>880</v>
      </c>
      <c r="E4" s="280" t="s">
        <v>420</v>
      </c>
      <c r="F4" s="545" t="s">
        <v>879</v>
      </c>
    </row>
    <row r="5" spans="2:6" ht="13" customHeight="1" x14ac:dyDescent="0.2">
      <c r="B5" s="238" t="s">
        <v>383</v>
      </c>
      <c r="C5" s="542" t="s">
        <v>881</v>
      </c>
      <c r="E5" s="280" t="s">
        <v>359</v>
      </c>
      <c r="F5" s="545" t="s">
        <v>882</v>
      </c>
    </row>
    <row r="6" spans="2:6" x14ac:dyDescent="0.2">
      <c r="B6" s="239" t="s">
        <v>384</v>
      </c>
      <c r="C6" s="544" t="s">
        <v>881</v>
      </c>
      <c r="E6" s="280" t="s">
        <v>423</v>
      </c>
      <c r="F6" s="545" t="s">
        <v>883</v>
      </c>
    </row>
    <row r="7" spans="2:6" x14ac:dyDescent="0.2">
      <c r="B7" s="239" t="s">
        <v>291</v>
      </c>
      <c r="C7" s="544" t="s">
        <v>884</v>
      </c>
      <c r="E7" s="280" t="s">
        <v>424</v>
      </c>
      <c r="F7" s="545" t="s">
        <v>885</v>
      </c>
    </row>
    <row r="8" spans="2:6" x14ac:dyDescent="0.2">
      <c r="B8" s="239" t="s">
        <v>658</v>
      </c>
      <c r="C8" s="544" t="s">
        <v>886</v>
      </c>
      <c r="E8" s="280" t="s">
        <v>422</v>
      </c>
      <c r="F8" s="545" t="s">
        <v>887</v>
      </c>
    </row>
    <row r="9" spans="2:6" x14ac:dyDescent="0.2">
      <c r="B9" s="239" t="s">
        <v>659</v>
      </c>
      <c r="C9" s="544" t="s">
        <v>888</v>
      </c>
      <c r="E9" s="280" t="s">
        <v>432</v>
      </c>
      <c r="F9" s="545" t="s">
        <v>889</v>
      </c>
    </row>
    <row r="10" spans="2:6" x14ac:dyDescent="0.2">
      <c r="B10" s="239" t="s">
        <v>169</v>
      </c>
      <c r="C10" s="544" t="s">
        <v>890</v>
      </c>
      <c r="E10" s="280" t="s">
        <v>433</v>
      </c>
      <c r="F10" s="545" t="s">
        <v>891</v>
      </c>
    </row>
    <row r="11" spans="2:6" x14ac:dyDescent="0.2">
      <c r="B11" s="239" t="s">
        <v>387</v>
      </c>
      <c r="C11" s="544" t="s">
        <v>892</v>
      </c>
      <c r="E11" s="280" t="s">
        <v>661</v>
      </c>
      <c r="F11" s="545" t="s">
        <v>893</v>
      </c>
    </row>
    <row r="12" spans="2:6" ht="13" customHeight="1" x14ac:dyDescent="0.2">
      <c r="B12" s="239" t="s">
        <v>290</v>
      </c>
      <c r="C12" s="544" t="s">
        <v>894</v>
      </c>
      <c r="E12" s="280" t="s">
        <v>425</v>
      </c>
      <c r="F12" s="545" t="s">
        <v>895</v>
      </c>
    </row>
    <row r="13" spans="2:6" ht="13" customHeight="1" x14ac:dyDescent="0.2">
      <c r="B13" s="239" t="s">
        <v>168</v>
      </c>
      <c r="C13" s="544" t="s">
        <v>896</v>
      </c>
      <c r="E13" s="280" t="s">
        <v>546</v>
      </c>
      <c r="F13" s="545" t="s">
        <v>897</v>
      </c>
    </row>
    <row r="14" spans="2:6" x14ac:dyDescent="0.2">
      <c r="B14" s="239" t="s">
        <v>351</v>
      </c>
      <c r="C14" s="544" t="s">
        <v>898</v>
      </c>
      <c r="E14" s="280" t="s">
        <v>899</v>
      </c>
      <c r="F14" s="545" t="s">
        <v>900</v>
      </c>
    </row>
    <row r="15" spans="2:6" ht="13" customHeight="1" x14ac:dyDescent="0.2">
      <c r="B15" s="239" t="s">
        <v>352</v>
      </c>
      <c r="C15" s="544" t="s">
        <v>901</v>
      </c>
      <c r="E15" s="280" t="s">
        <v>820</v>
      </c>
      <c r="F15" s="545" t="s">
        <v>900</v>
      </c>
    </row>
    <row r="16" spans="2:6" x14ac:dyDescent="0.2">
      <c r="B16" s="239" t="s">
        <v>388</v>
      </c>
      <c r="C16" s="544" t="s">
        <v>902</v>
      </c>
      <c r="E16" s="280" t="s">
        <v>547</v>
      </c>
      <c r="F16" s="545" t="s">
        <v>903</v>
      </c>
    </row>
    <row r="17" spans="2:6" x14ac:dyDescent="0.2">
      <c r="B17" s="239" t="s">
        <v>393</v>
      </c>
      <c r="C17" s="544" t="s">
        <v>904</v>
      </c>
      <c r="E17" s="280" t="s">
        <v>421</v>
      </c>
      <c r="F17" s="545" t="s">
        <v>905</v>
      </c>
    </row>
    <row r="18" spans="2:6" x14ac:dyDescent="0.2">
      <c r="B18" s="239" t="s">
        <v>906</v>
      </c>
      <c r="C18" s="544" t="s">
        <v>907</v>
      </c>
      <c r="E18" s="280" t="s">
        <v>501</v>
      </c>
      <c r="F18" s="545" t="s">
        <v>908</v>
      </c>
    </row>
    <row r="19" spans="2:6" x14ac:dyDescent="0.2">
      <c r="B19" s="239" t="s">
        <v>403</v>
      </c>
      <c r="C19" s="544" t="s">
        <v>909</v>
      </c>
      <c r="E19" s="280" t="s">
        <v>429</v>
      </c>
      <c r="F19" s="545" t="s">
        <v>910</v>
      </c>
    </row>
    <row r="20" spans="2:6" x14ac:dyDescent="0.2">
      <c r="B20" s="239" t="s">
        <v>178</v>
      </c>
      <c r="C20" s="544" t="s">
        <v>911</v>
      </c>
      <c r="E20" s="280" t="s">
        <v>430</v>
      </c>
      <c r="F20" s="545" t="s">
        <v>912</v>
      </c>
    </row>
    <row r="21" spans="2:6" ht="13" customHeight="1" thickBot="1" x14ac:dyDescent="0.25">
      <c r="B21" s="240"/>
      <c r="C21" s="281"/>
      <c r="E21" s="280" t="s">
        <v>428</v>
      </c>
      <c r="F21" s="545" t="s">
        <v>913</v>
      </c>
    </row>
    <row r="22" spans="2:6" ht="15.65" customHeight="1" x14ac:dyDescent="0.2">
      <c r="B22" s="239"/>
      <c r="C22" s="279"/>
      <c r="E22" s="280" t="s">
        <v>431</v>
      </c>
      <c r="F22" s="545" t="s">
        <v>914</v>
      </c>
    </row>
    <row r="23" spans="2:6" ht="13.5" thickBot="1" x14ac:dyDescent="0.25">
      <c r="B23" s="240"/>
      <c r="C23" s="281"/>
      <c r="E23" s="280" t="s">
        <v>426</v>
      </c>
      <c r="F23" s="545" t="s">
        <v>915</v>
      </c>
    </row>
    <row r="24" spans="2:6" ht="13.5" customHeight="1" thickBot="1" x14ac:dyDescent="0.25">
      <c r="B24" s="282" t="s">
        <v>467</v>
      </c>
      <c r="C24" s="224"/>
      <c r="E24" s="280" t="s">
        <v>427</v>
      </c>
      <c r="F24" s="545" t="s">
        <v>916</v>
      </c>
    </row>
    <row r="25" spans="2:6" ht="13" customHeight="1" x14ac:dyDescent="0.2">
      <c r="B25" s="238" t="s">
        <v>385</v>
      </c>
      <c r="C25" s="546" t="s">
        <v>917</v>
      </c>
      <c r="E25" s="280" t="s">
        <v>434</v>
      </c>
      <c r="F25" s="545" t="s">
        <v>918</v>
      </c>
    </row>
    <row r="26" spans="2:6" ht="13.5" thickBot="1" x14ac:dyDescent="0.25">
      <c r="B26" s="240" t="s">
        <v>386</v>
      </c>
      <c r="C26" s="547" t="s">
        <v>919</v>
      </c>
      <c r="E26" s="548" t="s">
        <v>440</v>
      </c>
      <c r="F26" s="545" t="s">
        <v>920</v>
      </c>
    </row>
    <row r="27" spans="2:6" ht="13.5" thickBot="1" x14ac:dyDescent="0.25">
      <c r="B27" s="284" t="s">
        <v>469</v>
      </c>
      <c r="C27" s="225"/>
      <c r="E27" s="278"/>
      <c r="F27" s="545"/>
    </row>
    <row r="28" spans="2:6" ht="13.5" customHeight="1" thickBot="1" x14ac:dyDescent="0.25">
      <c r="B28" s="285" t="s">
        <v>464</v>
      </c>
      <c r="C28" s="549" t="s">
        <v>921</v>
      </c>
      <c r="E28" s="280"/>
      <c r="F28" s="545"/>
    </row>
    <row r="29" spans="2:6" ht="13.5" thickBot="1" x14ac:dyDescent="0.25">
      <c r="B29" s="285" t="s">
        <v>660</v>
      </c>
      <c r="C29" s="549" t="s">
        <v>922</v>
      </c>
      <c r="E29" s="209" t="s">
        <v>923</v>
      </c>
      <c r="F29" s="231"/>
    </row>
    <row r="30" spans="2:6" x14ac:dyDescent="0.2">
      <c r="B30" s="285" t="s">
        <v>465</v>
      </c>
      <c r="C30" s="549" t="s">
        <v>924</v>
      </c>
      <c r="E30" s="550" t="s">
        <v>475</v>
      </c>
      <c r="F30" s="543" t="s">
        <v>925</v>
      </c>
    </row>
    <row r="31" spans="2:6" x14ac:dyDescent="0.2">
      <c r="B31" s="238" t="s">
        <v>647</v>
      </c>
      <c r="C31" s="549" t="s">
        <v>926</v>
      </c>
      <c r="E31" s="548" t="s">
        <v>476</v>
      </c>
      <c r="F31" s="545" t="s">
        <v>927</v>
      </c>
    </row>
    <row r="32" spans="2:6" ht="13" customHeight="1" thickBot="1" x14ac:dyDescent="0.25">
      <c r="B32" s="240" t="s">
        <v>537</v>
      </c>
      <c r="C32" s="551" t="s">
        <v>928</v>
      </c>
      <c r="E32" s="278" t="s">
        <v>494</v>
      </c>
      <c r="F32" s="543" t="s">
        <v>929</v>
      </c>
    </row>
    <row r="33" spans="1:6" ht="13.5" thickBot="1" x14ac:dyDescent="0.25">
      <c r="B33" s="286" t="s">
        <v>470</v>
      </c>
      <c r="C33" s="226"/>
      <c r="E33" s="283" t="s">
        <v>495</v>
      </c>
      <c r="F33" s="552" t="s">
        <v>930</v>
      </c>
    </row>
    <row r="34" spans="1:6" ht="13.5" thickBot="1" x14ac:dyDescent="0.25">
      <c r="B34" s="238" t="s">
        <v>505</v>
      </c>
      <c r="C34" s="287"/>
    </row>
    <row r="35" spans="1:6" ht="13.5" thickBot="1" x14ac:dyDescent="0.25">
      <c r="B35" s="239" t="s">
        <v>506</v>
      </c>
      <c r="C35" s="288"/>
      <c r="E35" s="277" t="s">
        <v>502</v>
      </c>
      <c r="F35" s="231"/>
    </row>
    <row r="36" spans="1:6" ht="13.5" customHeight="1" thickBot="1" x14ac:dyDescent="0.25">
      <c r="B36" s="289" t="s">
        <v>448</v>
      </c>
      <c r="C36" s="290"/>
      <c r="E36" s="280" t="s">
        <v>486</v>
      </c>
      <c r="F36" s="545" t="s">
        <v>931</v>
      </c>
    </row>
    <row r="37" spans="1:6" ht="13" customHeight="1" thickBot="1" x14ac:dyDescent="0.25">
      <c r="B37" s="411" t="s">
        <v>507</v>
      </c>
      <c r="C37" s="291"/>
      <c r="D37" s="73"/>
      <c r="E37" s="280" t="s">
        <v>487</v>
      </c>
      <c r="F37" s="545" t="s">
        <v>931</v>
      </c>
    </row>
    <row r="38" spans="1:6" ht="15" customHeight="1" x14ac:dyDescent="0.2">
      <c r="A38" s="1494" t="s">
        <v>454</v>
      </c>
      <c r="B38" s="292" t="s">
        <v>389</v>
      </c>
      <c r="C38" s="293"/>
      <c r="D38" s="73"/>
      <c r="E38" s="280" t="s">
        <v>484</v>
      </c>
      <c r="F38" s="545" t="s">
        <v>932</v>
      </c>
    </row>
    <row r="39" spans="1:6" ht="15" customHeight="1" x14ac:dyDescent="0.2">
      <c r="A39" s="1495"/>
      <c r="B39" s="294" t="s">
        <v>390</v>
      </c>
      <c r="C39" s="288"/>
      <c r="D39" s="73"/>
      <c r="E39" s="280" t="s">
        <v>485</v>
      </c>
      <c r="F39" s="545" t="s">
        <v>932</v>
      </c>
    </row>
    <row r="40" spans="1:6" ht="15" customHeight="1" x14ac:dyDescent="0.2">
      <c r="A40" s="1495"/>
      <c r="B40" s="239" t="s">
        <v>392</v>
      </c>
      <c r="C40" s="288"/>
      <c r="D40" s="73"/>
      <c r="E40" s="280" t="s">
        <v>483</v>
      </c>
      <c r="F40" s="545" t="s">
        <v>933</v>
      </c>
    </row>
    <row r="41" spans="1:6" ht="15" customHeight="1" x14ac:dyDescent="0.2">
      <c r="A41" s="1495"/>
      <c r="B41" s="294" t="s">
        <v>394</v>
      </c>
      <c r="C41" s="288"/>
      <c r="D41" s="73"/>
      <c r="E41" s="280" t="s">
        <v>488</v>
      </c>
      <c r="F41" s="545" t="s">
        <v>934</v>
      </c>
    </row>
    <row r="42" spans="1:6" ht="15" customHeight="1" x14ac:dyDescent="0.2">
      <c r="A42" s="1495"/>
      <c r="B42" s="294" t="s">
        <v>395</v>
      </c>
      <c r="C42" s="288"/>
      <c r="D42" s="73"/>
      <c r="E42" s="280" t="s">
        <v>489</v>
      </c>
      <c r="F42" s="545" t="s">
        <v>934</v>
      </c>
    </row>
    <row r="43" spans="1:6" ht="15" customHeight="1" thickBot="1" x14ac:dyDescent="0.25">
      <c r="A43" s="1496"/>
      <c r="B43" s="289" t="s">
        <v>396</v>
      </c>
      <c r="C43" s="290"/>
      <c r="E43" s="280" t="s">
        <v>490</v>
      </c>
      <c r="F43" s="545" t="s">
        <v>934</v>
      </c>
    </row>
    <row r="44" spans="1:6" ht="13.5" thickBot="1" x14ac:dyDescent="0.25">
      <c r="A44" s="236"/>
      <c r="B44" s="237"/>
      <c r="C44" s="237"/>
      <c r="E44" s="280" t="s">
        <v>491</v>
      </c>
      <c r="F44" s="545" t="s">
        <v>934</v>
      </c>
    </row>
    <row r="45" spans="1:6" ht="13.5" thickBot="1" x14ac:dyDescent="0.25">
      <c r="B45" s="276" t="s">
        <v>637</v>
      </c>
      <c r="E45" s="280" t="s">
        <v>492</v>
      </c>
      <c r="F45" s="545" t="s">
        <v>934</v>
      </c>
    </row>
    <row r="46" spans="1:6" x14ac:dyDescent="0.2">
      <c r="B46" s="238" t="s">
        <v>638</v>
      </c>
      <c r="C46" s="296"/>
      <c r="E46" s="548" t="s">
        <v>493</v>
      </c>
      <c r="F46" s="545" t="s">
        <v>934</v>
      </c>
    </row>
    <row r="47" spans="1:6" x14ac:dyDescent="0.2">
      <c r="B47" s="239" t="s">
        <v>639</v>
      </c>
      <c r="C47" s="296"/>
      <c r="E47" s="278" t="s">
        <v>479</v>
      </c>
      <c r="F47" s="545" t="s">
        <v>935</v>
      </c>
    </row>
    <row r="48" spans="1:6" x14ac:dyDescent="0.2">
      <c r="B48" s="239" t="s">
        <v>640</v>
      </c>
      <c r="C48" s="296"/>
      <c r="E48" s="280" t="s">
        <v>480</v>
      </c>
      <c r="F48" s="545" t="s">
        <v>936</v>
      </c>
    </row>
    <row r="49" spans="1:6" x14ac:dyDescent="0.2">
      <c r="B49" s="239" t="s">
        <v>641</v>
      </c>
      <c r="C49" s="296"/>
      <c r="D49" s="484"/>
      <c r="E49" s="280" t="s">
        <v>481</v>
      </c>
      <c r="F49" s="545" t="s">
        <v>937</v>
      </c>
    </row>
    <row r="50" spans="1:6" ht="13.5" thickBot="1" x14ac:dyDescent="0.25">
      <c r="B50" s="239" t="s">
        <v>642</v>
      </c>
      <c r="C50" s="296"/>
      <c r="D50" s="410"/>
      <c r="E50" s="283" t="s">
        <v>482</v>
      </c>
      <c r="F50" s="552" t="s">
        <v>938</v>
      </c>
    </row>
    <row r="51" spans="1:6" x14ac:dyDescent="0.2">
      <c r="B51" s="239" t="s">
        <v>643</v>
      </c>
      <c r="C51" s="296"/>
      <c r="D51" s="410"/>
      <c r="E51" s="295"/>
      <c r="F51" s="296"/>
    </row>
    <row r="52" spans="1:6" x14ac:dyDescent="0.2">
      <c r="B52" s="239" t="s">
        <v>644</v>
      </c>
      <c r="C52" s="296"/>
      <c r="D52" s="410"/>
      <c r="E52" s="295"/>
      <c r="F52" s="296"/>
    </row>
    <row r="53" spans="1:6" ht="13.5" thickBot="1" x14ac:dyDescent="0.25">
      <c r="B53" s="240" t="s">
        <v>645</v>
      </c>
      <c r="C53" s="410"/>
      <c r="D53" s="410"/>
      <c r="E53" s="295"/>
      <c r="F53" s="296"/>
    </row>
    <row r="54" spans="1:6" x14ac:dyDescent="0.2">
      <c r="B54" s="212"/>
      <c r="C54" s="410"/>
      <c r="D54" s="410"/>
      <c r="E54" s="295"/>
      <c r="F54" s="296"/>
    </row>
    <row r="55" spans="1:6" x14ac:dyDescent="0.2">
      <c r="B55" s="212"/>
      <c r="C55" s="410"/>
      <c r="D55" s="410"/>
      <c r="E55" s="295"/>
      <c r="F55" s="296"/>
    </row>
    <row r="56" spans="1:6" ht="14" x14ac:dyDescent="0.2">
      <c r="A56" s="6"/>
      <c r="B56" s="212"/>
      <c r="C56" s="410"/>
      <c r="D56" s="410"/>
      <c r="E56" s="66"/>
      <c r="F56" s="6"/>
    </row>
    <row r="57" spans="1:6" ht="13" customHeight="1" x14ac:dyDescent="0.2">
      <c r="A57" s="6"/>
      <c r="B57" s="212"/>
      <c r="C57" s="410"/>
      <c r="D57" s="410"/>
      <c r="E57" s="66"/>
      <c r="F57" s="6"/>
    </row>
    <row r="58" spans="1:6" ht="14" x14ac:dyDescent="0.2">
      <c r="A58" s="6"/>
      <c r="B58" s="212"/>
      <c r="C58" s="410"/>
      <c r="D58" s="410"/>
      <c r="E58" s="66"/>
      <c r="F58" s="6"/>
    </row>
    <row r="59" spans="1:6" ht="14" x14ac:dyDescent="0.2">
      <c r="A59" s="6"/>
      <c r="B59" s="6"/>
      <c r="C59" s="6"/>
      <c r="D59" s="6"/>
      <c r="E59" s="66"/>
      <c r="F59" s="6"/>
    </row>
    <row r="60" spans="1:6" ht="14" x14ac:dyDescent="0.2">
      <c r="A60" s="6"/>
      <c r="B60" s="6"/>
      <c r="C60" s="6"/>
      <c r="D60" s="6"/>
      <c r="E60" s="66"/>
      <c r="F60" s="6"/>
    </row>
    <row r="61" spans="1:6" ht="13" customHeight="1" x14ac:dyDescent="0.2"/>
  </sheetData>
  <sheetProtection sheet="1" objects="1" scenarios="1"/>
  <mergeCells count="1">
    <mergeCell ref="A38:A43"/>
  </mergeCells>
  <phoneticPr fontId="8"/>
  <pageMargins left="0.7" right="0.7" top="0.75" bottom="0.75" header="0.3" footer="0.3"/>
  <pageSetup paperSize="9" scale="9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Y117"/>
  <sheetViews>
    <sheetView showZeros="0" view="pageBreakPreview" zoomScaleNormal="70" zoomScaleSheetLayoutView="100" workbookViewId="0">
      <selection activeCell="B1" sqref="E1"/>
    </sheetView>
  </sheetViews>
  <sheetFormatPr defaultRowHeight="13" x14ac:dyDescent="0.2"/>
  <cols>
    <col min="1" max="1" width="8" customWidth="1"/>
    <col min="2" max="3" width="6.81640625" customWidth="1"/>
    <col min="4" max="9" width="6.6328125" style="173" customWidth="1"/>
    <col min="10" max="10" width="3.08984375" customWidth="1"/>
    <col min="11" max="16" width="9.6328125" customWidth="1"/>
    <col min="17" max="17" width="2.6328125" customWidth="1"/>
    <col min="18" max="22" width="9.08984375" customWidth="1"/>
    <col min="23" max="24" width="8.08984375" customWidth="1"/>
    <col min="25" max="25" width="3.08984375" style="21" customWidth="1"/>
    <col min="26" max="26" width="3.08984375" customWidth="1"/>
    <col min="27" max="31" width="9.6328125" customWidth="1"/>
  </cols>
  <sheetData>
    <row r="1" spans="1:25" ht="31" customHeight="1" x14ac:dyDescent="0.2"/>
    <row r="2" spans="1:25" ht="28.5" customHeight="1" x14ac:dyDescent="0.2">
      <c r="A2" s="24" t="s">
        <v>553</v>
      </c>
      <c r="G2" s="571" t="s">
        <v>822</v>
      </c>
      <c r="H2" s="572"/>
      <c r="I2" s="725" t="s">
        <v>555</v>
      </c>
      <c r="J2" s="725"/>
      <c r="K2" s="725"/>
      <c r="L2" s="725"/>
      <c r="M2" s="725"/>
      <c r="N2" s="725"/>
      <c r="O2" s="725"/>
      <c r="P2" s="725"/>
      <c r="Q2" s="725"/>
      <c r="R2" s="725"/>
      <c r="S2" s="725"/>
      <c r="T2" s="725"/>
      <c r="U2" s="725"/>
      <c r="V2" s="725"/>
      <c r="W2" s="725"/>
      <c r="X2" s="725"/>
      <c r="Y2" s="726"/>
    </row>
    <row r="3" spans="1:25" s="25" customFormat="1" ht="20.149999999999999" customHeight="1" thickBot="1" x14ac:dyDescent="0.25">
      <c r="A3" s="25" t="s">
        <v>554</v>
      </c>
      <c r="D3" s="175"/>
      <c r="E3" s="175"/>
      <c r="F3" s="175"/>
      <c r="G3" s="175"/>
      <c r="H3" s="175"/>
      <c r="I3" s="175"/>
      <c r="V3" s="414" t="s">
        <v>636</v>
      </c>
      <c r="W3" s="739">
        <f ca="1">TODAY()</f>
        <v>44988</v>
      </c>
      <c r="X3" s="740"/>
      <c r="Y3" s="740"/>
    </row>
    <row r="4" spans="1:25" ht="30.65" customHeight="1" x14ac:dyDescent="0.2">
      <c r="A4" s="749" t="s">
        <v>842</v>
      </c>
      <c r="B4" s="749"/>
      <c r="C4" s="823" t="s">
        <v>843</v>
      </c>
      <c r="D4" s="823"/>
      <c r="E4" s="823"/>
      <c r="F4" s="823"/>
      <c r="G4" s="823"/>
      <c r="H4" s="823"/>
      <c r="I4" s="823"/>
      <c r="J4" s="823"/>
      <c r="K4" s="485"/>
      <c r="L4" s="485"/>
      <c r="M4" s="485"/>
      <c r="N4" s="485"/>
      <c r="O4" s="485"/>
      <c r="P4" s="485"/>
      <c r="Q4" s="223"/>
      <c r="R4" s="749" t="s">
        <v>834</v>
      </c>
      <c r="S4" s="749"/>
      <c r="T4" s="750">
        <f>F19</f>
        <v>45026</v>
      </c>
      <c r="U4" s="750"/>
      <c r="V4" s="255" t="s">
        <v>496</v>
      </c>
      <c r="W4" s="750">
        <f>F20</f>
        <v>45027</v>
      </c>
      <c r="X4" s="750"/>
    </row>
    <row r="5" spans="1:25" ht="20.149999999999999" customHeight="1" x14ac:dyDescent="0.2">
      <c r="A5" s="7" t="s">
        <v>556</v>
      </c>
    </row>
    <row r="6" spans="1:25" ht="6.65" customHeight="1" thickBot="1" x14ac:dyDescent="0.25"/>
    <row r="7" spans="1:25" ht="18" customHeight="1" thickBot="1" x14ac:dyDescent="0.25">
      <c r="A7" s="789" t="s">
        <v>823</v>
      </c>
      <c r="B7" s="625" t="s">
        <v>443</v>
      </c>
      <c r="C7" s="626"/>
      <c r="D7" s="675" t="s">
        <v>682</v>
      </c>
      <c r="E7" s="675"/>
      <c r="F7" s="675"/>
      <c r="G7" s="675"/>
      <c r="H7" s="675"/>
      <c r="I7" s="676"/>
      <c r="R7" s="342" t="s">
        <v>466</v>
      </c>
      <c r="S7" s="343" t="s">
        <v>548</v>
      </c>
      <c r="T7" s="632" t="s">
        <v>573</v>
      </c>
      <c r="U7" s="633"/>
      <c r="V7" s="633"/>
      <c r="W7" s="634"/>
      <c r="X7" s="344" t="s">
        <v>79</v>
      </c>
      <c r="Y7" s="208"/>
    </row>
    <row r="8" spans="1:25" ht="18" customHeight="1" thickBot="1" x14ac:dyDescent="0.25">
      <c r="A8" s="790"/>
      <c r="B8" s="627" t="s">
        <v>5</v>
      </c>
      <c r="C8" s="628"/>
      <c r="D8" s="677" t="s">
        <v>683</v>
      </c>
      <c r="E8" s="677"/>
      <c r="F8" s="677"/>
      <c r="G8" s="677"/>
      <c r="H8" s="677"/>
      <c r="I8" s="678"/>
      <c r="Q8" s="492" t="s">
        <v>549</v>
      </c>
      <c r="R8" s="493">
        <v>45026</v>
      </c>
      <c r="S8" s="494" t="s">
        <v>550</v>
      </c>
      <c r="T8" s="734" t="s">
        <v>551</v>
      </c>
      <c r="U8" s="735"/>
      <c r="V8" s="735"/>
      <c r="W8" s="736"/>
      <c r="X8" s="495">
        <v>20</v>
      </c>
      <c r="Y8" s="555" t="str">
        <f>IFERROR(VLOOKUP(T8,入力フォーム用項目!$B$3:$C$23,2,FALSE),"")</f>
        <v>A17</v>
      </c>
    </row>
    <row r="9" spans="1:25" ht="18" customHeight="1" thickBot="1" x14ac:dyDescent="0.25">
      <c r="A9" s="790"/>
      <c r="B9" s="627" t="s">
        <v>451</v>
      </c>
      <c r="C9" s="628"/>
      <c r="D9" s="629" t="s">
        <v>663</v>
      </c>
      <c r="E9" s="630"/>
      <c r="F9" s="629" t="s">
        <v>664</v>
      </c>
      <c r="G9" s="630"/>
      <c r="H9" s="629" t="s">
        <v>665</v>
      </c>
      <c r="I9" s="631"/>
      <c r="R9" s="338">
        <v>45026</v>
      </c>
      <c r="S9" s="415" t="s">
        <v>707</v>
      </c>
      <c r="T9" s="583" t="s">
        <v>659</v>
      </c>
      <c r="U9" s="584"/>
      <c r="V9" s="584"/>
      <c r="W9" s="585"/>
      <c r="X9" s="340">
        <v>30</v>
      </c>
      <c r="Y9" s="555" t="str">
        <f>IFERROR(VLOOKUP(T9,入力フォーム用項目!$B$3:$C$23,2,FALSE),"")</f>
        <v>A15</v>
      </c>
    </row>
    <row r="10" spans="1:25" ht="18" customHeight="1" thickBot="1" x14ac:dyDescent="0.25">
      <c r="A10" s="790"/>
      <c r="B10" s="627" t="s">
        <v>444</v>
      </c>
      <c r="C10" s="628"/>
      <c r="D10" s="679" t="str">
        <f>C4</f>
        <v xml:space="preserve"> 名栗げんきプラザ</v>
      </c>
      <c r="E10" s="679"/>
      <c r="F10" s="679"/>
      <c r="G10" s="679"/>
      <c r="H10" s="679"/>
      <c r="I10" s="680"/>
      <c r="R10" s="338">
        <v>45027</v>
      </c>
      <c r="S10" s="415" t="s">
        <v>550</v>
      </c>
      <c r="T10" s="583" t="s">
        <v>551</v>
      </c>
      <c r="U10" s="584"/>
      <c r="V10" s="584"/>
      <c r="W10" s="585"/>
      <c r="X10" s="340">
        <v>30</v>
      </c>
      <c r="Y10" s="555" t="str">
        <f>IFERROR(VLOOKUP(T10,入力フォーム用項目!$B$3:$C$23,2,FALSE),"")</f>
        <v>A17</v>
      </c>
    </row>
    <row r="11" spans="1:25" ht="18" customHeight="1" thickBot="1" x14ac:dyDescent="0.25">
      <c r="A11" s="790"/>
      <c r="B11" s="627" t="s">
        <v>445</v>
      </c>
      <c r="C11" s="628"/>
      <c r="D11" s="677" t="s">
        <v>684</v>
      </c>
      <c r="E11" s="677"/>
      <c r="F11" s="677"/>
      <c r="G11" s="677"/>
      <c r="H11" s="677"/>
      <c r="I11" s="678"/>
      <c r="R11" s="338"/>
      <c r="S11" s="415"/>
      <c r="T11" s="583"/>
      <c r="U11" s="584"/>
      <c r="V11" s="584"/>
      <c r="W11" s="585"/>
      <c r="X11" s="340"/>
      <c r="Y11" s="555" t="str">
        <f>IFERROR(VLOOKUP(T11,入力フォーム用項目!$B$3:$C$23,2,FALSE),"")</f>
        <v/>
      </c>
    </row>
    <row r="12" spans="1:25" ht="24.65" customHeight="1" thickBot="1" x14ac:dyDescent="0.25">
      <c r="A12" s="790"/>
      <c r="B12" s="705" t="s">
        <v>572</v>
      </c>
      <c r="C12" s="706"/>
      <c r="D12" s="671" t="s">
        <v>685</v>
      </c>
      <c r="E12" s="671"/>
      <c r="F12" s="671"/>
      <c r="G12" s="671"/>
      <c r="H12" s="671"/>
      <c r="I12" s="672"/>
      <c r="R12" s="338"/>
      <c r="S12" s="415"/>
      <c r="T12" s="583"/>
      <c r="U12" s="584"/>
      <c r="V12" s="584"/>
      <c r="W12" s="585"/>
      <c r="X12" s="340"/>
      <c r="Y12" s="555" t="str">
        <f>IFERROR(VLOOKUP(T12,入力フォーム用項目!$B$3:$C$23,2,FALSE),"")</f>
        <v/>
      </c>
    </row>
    <row r="13" spans="1:25" ht="20.149999999999999" customHeight="1" thickBot="1" x14ac:dyDescent="0.25">
      <c r="A13" s="790"/>
      <c r="B13" s="707" t="s">
        <v>824</v>
      </c>
      <c r="C13" s="708"/>
      <c r="D13" s="673" t="str">
        <f>DBCS(PHONETIC($D12))</f>
        <v>ナグリ　ハナコ</v>
      </c>
      <c r="E13" s="673"/>
      <c r="F13" s="673"/>
      <c r="G13" s="673"/>
      <c r="H13" s="673"/>
      <c r="I13" s="674"/>
      <c r="R13" s="338"/>
      <c r="S13" s="415"/>
      <c r="T13" s="583"/>
      <c r="U13" s="584"/>
      <c r="V13" s="584"/>
      <c r="W13" s="585"/>
      <c r="X13" s="340"/>
      <c r="Y13" s="555" t="str">
        <f>IFERROR(VLOOKUP(T13,入力フォーム用項目!$B$3:$C$23,2,FALSE),"")</f>
        <v/>
      </c>
    </row>
    <row r="14" spans="1:25" ht="20.149999999999999" customHeight="1" thickBot="1" x14ac:dyDescent="0.25">
      <c r="A14" s="790"/>
      <c r="B14" s="627" t="s">
        <v>446</v>
      </c>
      <c r="C14" s="628"/>
      <c r="D14" s="668" t="s">
        <v>686</v>
      </c>
      <c r="E14" s="669"/>
      <c r="F14" s="669"/>
      <c r="G14" s="669"/>
      <c r="H14" s="669"/>
      <c r="I14" s="670"/>
      <c r="R14" s="338"/>
      <c r="S14" s="415"/>
      <c r="T14" s="583"/>
      <c r="U14" s="584"/>
      <c r="V14" s="584"/>
      <c r="W14" s="585"/>
      <c r="X14" s="340"/>
      <c r="Y14" s="555" t="str">
        <f>IFERROR(VLOOKUP(T14,入力フォーム用項目!$B$3:$C$23,2,FALSE),"")</f>
        <v/>
      </c>
    </row>
    <row r="15" spans="1:25" ht="18" customHeight="1" thickBot="1" x14ac:dyDescent="0.25">
      <c r="A15" s="790"/>
      <c r="B15" s="627" t="s">
        <v>292</v>
      </c>
      <c r="C15" s="628"/>
      <c r="D15" s="677" t="s">
        <v>687</v>
      </c>
      <c r="E15" s="677"/>
      <c r="F15" s="677"/>
      <c r="G15" s="677"/>
      <c r="H15" s="677"/>
      <c r="I15" s="678"/>
      <c r="R15" s="342" t="s">
        <v>466</v>
      </c>
      <c r="S15" s="343" t="s">
        <v>548</v>
      </c>
      <c r="T15" s="632" t="s">
        <v>835</v>
      </c>
      <c r="U15" s="633"/>
      <c r="V15" s="633"/>
      <c r="W15" s="634"/>
      <c r="X15" s="344"/>
      <c r="Y15" s="208"/>
    </row>
    <row r="16" spans="1:25" ht="18" customHeight="1" x14ac:dyDescent="0.2">
      <c r="A16" s="790"/>
      <c r="B16" s="627" t="s">
        <v>447</v>
      </c>
      <c r="C16" s="628"/>
      <c r="D16" s="677" t="s">
        <v>688</v>
      </c>
      <c r="E16" s="677"/>
      <c r="F16" s="677"/>
      <c r="G16" s="677"/>
      <c r="H16" s="677"/>
      <c r="I16" s="678"/>
      <c r="Q16" s="492" t="s">
        <v>80</v>
      </c>
      <c r="R16" s="493">
        <v>45026</v>
      </c>
      <c r="S16" s="494" t="s">
        <v>550</v>
      </c>
      <c r="T16" s="734" t="s">
        <v>638</v>
      </c>
      <c r="U16" s="735"/>
      <c r="V16" s="735"/>
      <c r="W16" s="736"/>
      <c r="X16" s="495"/>
      <c r="Y16"/>
    </row>
    <row r="17" spans="1:25" ht="18" customHeight="1" x14ac:dyDescent="0.2">
      <c r="A17" s="790"/>
      <c r="B17" s="709" t="s">
        <v>825</v>
      </c>
      <c r="C17" s="710"/>
      <c r="D17" s="677" t="s">
        <v>689</v>
      </c>
      <c r="E17" s="677"/>
      <c r="F17" s="677"/>
      <c r="G17" s="677"/>
      <c r="H17" s="677"/>
      <c r="I17" s="678"/>
      <c r="R17" s="338">
        <v>45026</v>
      </c>
      <c r="S17" s="415" t="s">
        <v>706</v>
      </c>
      <c r="T17" s="583" t="s">
        <v>641</v>
      </c>
      <c r="U17" s="584"/>
      <c r="V17" s="584"/>
      <c r="W17" s="585"/>
      <c r="X17" s="340"/>
      <c r="Y17" s="232"/>
    </row>
    <row r="18" spans="1:25" ht="18" customHeight="1" x14ac:dyDescent="0.2">
      <c r="A18" s="790"/>
      <c r="B18" s="711" t="s">
        <v>826</v>
      </c>
      <c r="C18" s="712"/>
      <c r="D18" s="685" t="s">
        <v>690</v>
      </c>
      <c r="E18" s="686"/>
      <c r="F18" s="686"/>
      <c r="G18" s="686"/>
      <c r="H18" s="686"/>
      <c r="I18" s="687"/>
      <c r="R18" s="338"/>
      <c r="S18" s="415"/>
      <c r="T18" s="583"/>
      <c r="U18" s="584"/>
      <c r="V18" s="584"/>
      <c r="W18" s="585"/>
      <c r="X18" s="340"/>
      <c r="Y18" s="232"/>
    </row>
    <row r="19" spans="1:25" ht="18" customHeight="1" thickBot="1" x14ac:dyDescent="0.25">
      <c r="A19" s="790"/>
      <c r="B19" s="711" t="s">
        <v>568</v>
      </c>
      <c r="C19" s="712"/>
      <c r="D19" s="727" t="s">
        <v>691</v>
      </c>
      <c r="E19" s="728"/>
      <c r="F19" s="729">
        <v>45026</v>
      </c>
      <c r="G19" s="730"/>
      <c r="H19" s="730"/>
      <c r="I19" s="731"/>
      <c r="R19" s="341"/>
      <c r="S19" s="418"/>
      <c r="T19" s="570"/>
      <c r="U19" s="723"/>
      <c r="V19" s="723"/>
      <c r="W19" s="724"/>
      <c r="X19" s="357"/>
      <c r="Y19" s="232"/>
    </row>
    <row r="20" spans="1:25" ht="18" customHeight="1" thickBot="1" x14ac:dyDescent="0.25">
      <c r="A20" s="790"/>
      <c r="B20" s="711" t="s">
        <v>569</v>
      </c>
      <c r="C20" s="712"/>
      <c r="D20" s="727" t="s">
        <v>691</v>
      </c>
      <c r="E20" s="728"/>
      <c r="F20" s="729">
        <v>45027</v>
      </c>
      <c r="G20" s="730"/>
      <c r="H20" s="730"/>
      <c r="I20" s="731"/>
    </row>
    <row r="21" spans="1:25" ht="18" customHeight="1" x14ac:dyDescent="0.2">
      <c r="A21" s="790"/>
      <c r="B21" s="627" t="s">
        <v>557</v>
      </c>
      <c r="C21" s="628"/>
      <c r="D21" s="325" t="s">
        <v>558</v>
      </c>
      <c r="E21" s="311" t="s">
        <v>692</v>
      </c>
      <c r="F21" s="312" t="s">
        <v>693</v>
      </c>
      <c r="G21" s="325" t="s">
        <v>560</v>
      </c>
      <c r="H21" s="313" t="s">
        <v>692</v>
      </c>
      <c r="I21" s="314" t="s">
        <v>694</v>
      </c>
      <c r="R21" s="774" t="s">
        <v>466</v>
      </c>
      <c r="S21" s="776" t="s">
        <v>548</v>
      </c>
      <c r="T21" s="741" t="s">
        <v>836</v>
      </c>
      <c r="U21" s="742"/>
      <c r="V21" s="743"/>
      <c r="W21" s="747" t="s">
        <v>463</v>
      </c>
      <c r="X21" s="737" t="s">
        <v>462</v>
      </c>
      <c r="Y21" s="208"/>
    </row>
    <row r="22" spans="1:25" ht="18" customHeight="1" thickBot="1" x14ac:dyDescent="0.25">
      <c r="A22" s="790"/>
      <c r="B22" s="713" t="s">
        <v>561</v>
      </c>
      <c r="C22" s="714"/>
      <c r="D22" s="325" t="s">
        <v>558</v>
      </c>
      <c r="E22" s="732" t="s">
        <v>695</v>
      </c>
      <c r="F22" s="733"/>
      <c r="G22" s="325" t="s">
        <v>560</v>
      </c>
      <c r="H22" s="732" t="s">
        <v>696</v>
      </c>
      <c r="I22" s="731"/>
      <c r="R22" s="775"/>
      <c r="S22" s="777"/>
      <c r="T22" s="744"/>
      <c r="U22" s="745"/>
      <c r="V22" s="746"/>
      <c r="W22" s="748"/>
      <c r="X22" s="738"/>
      <c r="Y22" s="233"/>
    </row>
    <row r="23" spans="1:25" ht="18" customHeight="1" thickBot="1" x14ac:dyDescent="0.25">
      <c r="A23" s="790"/>
      <c r="B23" s="715" t="s">
        <v>827</v>
      </c>
      <c r="C23" s="716"/>
      <c r="D23" s="326" t="s">
        <v>558</v>
      </c>
      <c r="E23" s="315" t="s">
        <v>697</v>
      </c>
      <c r="F23" s="316" t="s">
        <v>693</v>
      </c>
      <c r="G23" s="326" t="s">
        <v>560</v>
      </c>
      <c r="H23" s="317" t="s">
        <v>698</v>
      </c>
      <c r="I23" s="318" t="s">
        <v>559</v>
      </c>
      <c r="Q23" s="492" t="s">
        <v>80</v>
      </c>
      <c r="R23" s="493">
        <v>44661</v>
      </c>
      <c r="S23" s="496" t="s">
        <v>550</v>
      </c>
      <c r="T23" s="734" t="s">
        <v>646</v>
      </c>
      <c r="U23" s="735"/>
      <c r="V23" s="736"/>
      <c r="W23" s="496">
        <v>11</v>
      </c>
      <c r="X23" s="495">
        <v>5</v>
      </c>
      <c r="Y23" s="553" t="str">
        <f>IFERROR(VLOOKUP(T23,入力フォーム用項目!$B$28:$C$32,2,FALSE),"")</f>
        <v>A1</v>
      </c>
    </row>
    <row r="24" spans="1:25" ht="18" customHeight="1" thickBot="1" x14ac:dyDescent="0.25">
      <c r="A24" s="681" t="s">
        <v>828</v>
      </c>
      <c r="B24" s="682"/>
      <c r="C24" s="683"/>
      <c r="D24" s="717" t="s">
        <v>699</v>
      </c>
      <c r="E24" s="718"/>
      <c r="F24" s="718"/>
      <c r="G24" s="718"/>
      <c r="H24" s="718"/>
      <c r="I24" s="719"/>
      <c r="R24" s="338"/>
      <c r="S24" s="416" t="s">
        <v>706</v>
      </c>
      <c r="T24" s="583" t="s">
        <v>465</v>
      </c>
      <c r="U24" s="584"/>
      <c r="V24" s="585"/>
      <c r="W24" s="339">
        <v>5</v>
      </c>
      <c r="X24" s="340">
        <v>6</v>
      </c>
      <c r="Y24" s="553" t="str">
        <f>IFERROR(VLOOKUP(T24,入力フォーム用項目!$B$28:$C$32,2,FALSE),"")</f>
        <v>A3</v>
      </c>
    </row>
    <row r="25" spans="1:25" ht="18" customHeight="1" thickBot="1" x14ac:dyDescent="0.25">
      <c r="A25" s="784" t="s">
        <v>829</v>
      </c>
      <c r="B25" s="751" t="s">
        <v>456</v>
      </c>
      <c r="C25" s="752"/>
      <c r="D25" s="434" t="s">
        <v>562</v>
      </c>
      <c r="E25" s="319"/>
      <c r="F25" s="475" t="s">
        <v>564</v>
      </c>
      <c r="G25" s="434" t="s">
        <v>563</v>
      </c>
      <c r="H25" s="319"/>
      <c r="I25" s="478" t="s">
        <v>564</v>
      </c>
      <c r="R25" s="338"/>
      <c r="S25" s="416"/>
      <c r="T25" s="583"/>
      <c r="U25" s="584"/>
      <c r="V25" s="585"/>
      <c r="W25" s="339"/>
      <c r="X25" s="340"/>
      <c r="Y25" s="553" t="str">
        <f>IFERROR(VLOOKUP(T25,入力フォーム用項目!$B$28:$C$32,2,FALSE),"")</f>
        <v/>
      </c>
    </row>
    <row r="26" spans="1:25" ht="18" customHeight="1" thickBot="1" x14ac:dyDescent="0.25">
      <c r="A26" s="785"/>
      <c r="B26" s="656" t="s">
        <v>565</v>
      </c>
      <c r="C26" s="657"/>
      <c r="D26" s="435" t="s">
        <v>562</v>
      </c>
      <c r="E26" s="320">
        <v>3</v>
      </c>
      <c r="F26" s="476" t="s">
        <v>564</v>
      </c>
      <c r="G26" s="435" t="s">
        <v>563</v>
      </c>
      <c r="H26" s="320"/>
      <c r="I26" s="479" t="s">
        <v>564</v>
      </c>
      <c r="R26" s="338"/>
      <c r="S26" s="416"/>
      <c r="T26" s="583"/>
      <c r="U26" s="584"/>
      <c r="V26" s="585"/>
      <c r="W26" s="339"/>
      <c r="X26" s="340"/>
      <c r="Y26" s="554" t="str">
        <f>IFERROR(VLOOKUP(T26,入力フォーム用項目!$B$28:$C$32,2,FALSE),"")</f>
        <v/>
      </c>
    </row>
    <row r="27" spans="1:25" ht="18" customHeight="1" thickBot="1" x14ac:dyDescent="0.25">
      <c r="A27" s="785"/>
      <c r="B27" s="656" t="s">
        <v>69</v>
      </c>
      <c r="C27" s="657"/>
      <c r="D27" s="435" t="s">
        <v>562</v>
      </c>
      <c r="E27" s="320">
        <v>15</v>
      </c>
      <c r="F27" s="476" t="s">
        <v>564</v>
      </c>
      <c r="G27" s="435" t="s">
        <v>563</v>
      </c>
      <c r="H27" s="320">
        <v>10</v>
      </c>
      <c r="I27" s="479" t="s">
        <v>564</v>
      </c>
      <c r="R27" s="338"/>
      <c r="S27" s="416"/>
      <c r="T27" s="583"/>
      <c r="U27" s="584"/>
      <c r="V27" s="585"/>
      <c r="W27" s="339"/>
      <c r="X27" s="340"/>
      <c r="Y27" s="554" t="str">
        <f>IFERROR(VLOOKUP(T27,入力フォーム用項目!$B$28:$C$32,2,FALSE),"")</f>
        <v/>
      </c>
    </row>
    <row r="28" spans="1:25" ht="18" customHeight="1" thickBot="1" x14ac:dyDescent="0.25">
      <c r="A28" s="785"/>
      <c r="B28" s="656" t="s">
        <v>70</v>
      </c>
      <c r="C28" s="657"/>
      <c r="D28" s="435" t="s">
        <v>562</v>
      </c>
      <c r="E28" s="320"/>
      <c r="F28" s="476" t="s">
        <v>564</v>
      </c>
      <c r="G28" s="435" t="s">
        <v>563</v>
      </c>
      <c r="H28" s="320">
        <v>2</v>
      </c>
      <c r="I28" s="479" t="s">
        <v>564</v>
      </c>
      <c r="R28" s="338"/>
      <c r="S28" s="416"/>
      <c r="T28" s="583"/>
      <c r="U28" s="584"/>
      <c r="V28" s="585"/>
      <c r="W28" s="339"/>
      <c r="X28" s="340"/>
      <c r="Y28" s="554" t="str">
        <f>IFERROR(VLOOKUP(T28,入力フォーム用項目!$B$28:$C$32,2,FALSE),"")</f>
        <v/>
      </c>
    </row>
    <row r="29" spans="1:25" ht="18" customHeight="1" thickBot="1" x14ac:dyDescent="0.25">
      <c r="A29" s="785"/>
      <c r="B29" s="656" t="s">
        <v>566</v>
      </c>
      <c r="C29" s="657"/>
      <c r="D29" s="435" t="s">
        <v>562</v>
      </c>
      <c r="E29" s="320"/>
      <c r="F29" s="476" t="s">
        <v>564</v>
      </c>
      <c r="G29" s="435" t="s">
        <v>563</v>
      </c>
      <c r="H29" s="320"/>
      <c r="I29" s="479" t="s">
        <v>564</v>
      </c>
      <c r="R29" s="412" t="s">
        <v>504</v>
      </c>
      <c r="S29" s="304"/>
      <c r="T29" s="213"/>
      <c r="U29" s="649">
        <v>6</v>
      </c>
      <c r="V29" s="649"/>
      <c r="W29" s="213" t="s">
        <v>173</v>
      </c>
      <c r="X29" s="303"/>
      <c r="Y29" s="245"/>
    </row>
    <row r="30" spans="1:25" ht="18" customHeight="1" x14ac:dyDescent="0.2">
      <c r="A30" s="785"/>
      <c r="B30" s="656" t="s">
        <v>72</v>
      </c>
      <c r="C30" s="657"/>
      <c r="D30" s="435" t="s">
        <v>562</v>
      </c>
      <c r="E30" s="320"/>
      <c r="F30" s="476" t="s">
        <v>564</v>
      </c>
      <c r="G30" s="435" t="s">
        <v>563</v>
      </c>
      <c r="H30" s="320"/>
      <c r="I30" s="479" t="s">
        <v>564</v>
      </c>
      <c r="R30" s="640" t="s">
        <v>709</v>
      </c>
      <c r="S30" s="641"/>
      <c r="T30" s="641"/>
      <c r="U30" s="641"/>
      <c r="V30" s="641"/>
      <c r="W30" s="641"/>
      <c r="X30" s="642"/>
      <c r="Y30"/>
    </row>
    <row r="31" spans="1:25" ht="18" customHeight="1" x14ac:dyDescent="0.2">
      <c r="A31" s="785"/>
      <c r="B31" s="656" t="s">
        <v>73</v>
      </c>
      <c r="C31" s="657"/>
      <c r="D31" s="435" t="s">
        <v>562</v>
      </c>
      <c r="E31" s="320">
        <v>10</v>
      </c>
      <c r="F31" s="476" t="s">
        <v>564</v>
      </c>
      <c r="G31" s="435" t="s">
        <v>563</v>
      </c>
      <c r="H31" s="320">
        <v>5</v>
      </c>
      <c r="I31" s="479" t="s">
        <v>564</v>
      </c>
      <c r="R31" s="643"/>
      <c r="S31" s="644"/>
      <c r="T31" s="644"/>
      <c r="U31" s="644"/>
      <c r="V31" s="644"/>
      <c r="W31" s="644"/>
      <c r="X31" s="645"/>
      <c r="Y31" s="245"/>
    </row>
    <row r="32" spans="1:25" ht="18" customHeight="1" thickBot="1" x14ac:dyDescent="0.25">
      <c r="A32" s="786"/>
      <c r="B32" s="787" t="s">
        <v>567</v>
      </c>
      <c r="C32" s="788"/>
      <c r="D32" s="436" t="s">
        <v>562</v>
      </c>
      <c r="E32" s="321"/>
      <c r="F32" s="477" t="s">
        <v>564</v>
      </c>
      <c r="G32" s="436" t="s">
        <v>563</v>
      </c>
      <c r="H32" s="321"/>
      <c r="I32" s="480" t="s">
        <v>564</v>
      </c>
      <c r="R32" s="643"/>
      <c r="S32" s="644"/>
      <c r="T32" s="644"/>
      <c r="U32" s="644"/>
      <c r="V32" s="644"/>
      <c r="W32" s="644"/>
      <c r="X32" s="645"/>
      <c r="Y32" s="245"/>
    </row>
    <row r="33" spans="1:25" ht="18" customHeight="1" x14ac:dyDescent="0.2">
      <c r="A33" s="771" t="s">
        <v>455</v>
      </c>
      <c r="B33" s="505" t="s">
        <v>460</v>
      </c>
      <c r="C33" s="503">
        <f>F19</f>
        <v>45026</v>
      </c>
      <c r="D33" s="782"/>
      <c r="E33" s="783"/>
      <c r="F33" s="481" t="s">
        <v>816</v>
      </c>
      <c r="G33" s="507" t="s">
        <v>817</v>
      </c>
      <c r="H33" s="481" t="s">
        <v>830</v>
      </c>
      <c r="I33" s="508" t="s">
        <v>818</v>
      </c>
      <c r="R33" s="643"/>
      <c r="S33" s="644"/>
      <c r="T33" s="644"/>
      <c r="U33" s="644"/>
      <c r="V33" s="644"/>
      <c r="W33" s="644"/>
      <c r="X33" s="645"/>
      <c r="Y33" s="245"/>
    </row>
    <row r="34" spans="1:25" ht="18" customHeight="1" thickBot="1" x14ac:dyDescent="0.25">
      <c r="A34" s="772"/>
      <c r="B34" s="778" t="s">
        <v>456</v>
      </c>
      <c r="C34" s="779"/>
      <c r="D34" s="635"/>
      <c r="E34" s="636"/>
      <c r="F34" s="635"/>
      <c r="G34" s="636"/>
      <c r="H34" s="635"/>
      <c r="I34" s="684"/>
      <c r="R34" s="646"/>
      <c r="S34" s="647"/>
      <c r="T34" s="647"/>
      <c r="U34" s="647"/>
      <c r="V34" s="647"/>
      <c r="W34" s="647"/>
      <c r="X34" s="648"/>
    </row>
    <row r="35" spans="1:25" ht="18" customHeight="1" thickBot="1" x14ac:dyDescent="0.25">
      <c r="A35" s="772"/>
      <c r="B35" s="472" t="s">
        <v>457</v>
      </c>
      <c r="C35" s="473"/>
      <c r="D35" s="635"/>
      <c r="E35" s="636"/>
      <c r="F35" s="635"/>
      <c r="G35" s="636"/>
      <c r="H35" s="635">
        <v>3</v>
      </c>
      <c r="I35" s="684"/>
    </row>
    <row r="36" spans="1:25" ht="18" customHeight="1" thickBot="1" x14ac:dyDescent="0.25">
      <c r="A36" s="772"/>
      <c r="B36" s="778" t="s">
        <v>458</v>
      </c>
      <c r="C36" s="779"/>
      <c r="D36" s="635"/>
      <c r="E36" s="636"/>
      <c r="F36" s="635"/>
      <c r="G36" s="636"/>
      <c r="H36" s="635">
        <v>25</v>
      </c>
      <c r="I36" s="684"/>
      <c r="R36" s="335" t="s">
        <v>466</v>
      </c>
      <c r="S36" s="336" t="s">
        <v>548</v>
      </c>
      <c r="T36" s="637" t="s">
        <v>467</v>
      </c>
      <c r="U36" s="638"/>
      <c r="V36" s="638"/>
      <c r="W36" s="639"/>
      <c r="X36" s="337" t="s">
        <v>468</v>
      </c>
    </row>
    <row r="37" spans="1:25" ht="18" customHeight="1" thickBot="1" x14ac:dyDescent="0.25">
      <c r="A37" s="772"/>
      <c r="B37" s="778" t="s">
        <v>459</v>
      </c>
      <c r="C37" s="779"/>
      <c r="D37" s="635"/>
      <c r="E37" s="636"/>
      <c r="F37" s="635"/>
      <c r="G37" s="636"/>
      <c r="H37" s="635">
        <v>17</v>
      </c>
      <c r="I37" s="684"/>
      <c r="Q37" s="497" t="s">
        <v>80</v>
      </c>
      <c r="R37" s="498">
        <v>44661</v>
      </c>
      <c r="S37" s="499" t="s">
        <v>550</v>
      </c>
      <c r="T37" s="720" t="s">
        <v>552</v>
      </c>
      <c r="U37" s="721"/>
      <c r="V37" s="721"/>
      <c r="W37" s="722"/>
      <c r="X37" s="500">
        <v>1</v>
      </c>
      <c r="Y37" s="555" t="str">
        <f>IFERROR(VLOOKUP(T37,入力フォーム用項目!$B$25:$C$26,2,FALSE),"")</f>
        <v>M2</v>
      </c>
    </row>
    <row r="38" spans="1:25" ht="18" customHeight="1" x14ac:dyDescent="0.2">
      <c r="A38" s="772"/>
      <c r="B38" s="506" t="s">
        <v>461</v>
      </c>
      <c r="C38" s="504">
        <f>F20</f>
        <v>45027</v>
      </c>
      <c r="D38" s="481" t="s">
        <v>59</v>
      </c>
      <c r="E38" s="507" t="s">
        <v>819</v>
      </c>
      <c r="F38" s="481" t="s">
        <v>816</v>
      </c>
      <c r="G38" s="507" t="s">
        <v>817</v>
      </c>
      <c r="H38" s="481" t="s">
        <v>722</v>
      </c>
      <c r="I38" s="508" t="s">
        <v>817</v>
      </c>
      <c r="R38" s="331">
        <v>45026</v>
      </c>
      <c r="S38" s="415" t="s">
        <v>706</v>
      </c>
      <c r="T38" s="583" t="s">
        <v>552</v>
      </c>
      <c r="U38" s="584"/>
      <c r="V38" s="584"/>
      <c r="W38" s="585"/>
      <c r="X38" s="332">
        <v>1</v>
      </c>
      <c r="Y38" s="555" t="str">
        <f>IFERROR(VLOOKUP(T38,入力フォーム用項目!$B$25:$C$26,2,FALSE),"")</f>
        <v>M2</v>
      </c>
    </row>
    <row r="39" spans="1:25" ht="18" customHeight="1" thickBot="1" x14ac:dyDescent="0.25">
      <c r="A39" s="772"/>
      <c r="B39" s="778" t="s">
        <v>456</v>
      </c>
      <c r="C39" s="779"/>
      <c r="D39" s="635"/>
      <c r="E39" s="636"/>
      <c r="F39" s="635"/>
      <c r="G39" s="636"/>
      <c r="H39" s="635"/>
      <c r="I39" s="684"/>
      <c r="R39" s="333">
        <v>45026</v>
      </c>
      <c r="S39" s="418" t="s">
        <v>707</v>
      </c>
      <c r="T39" s="660" t="s">
        <v>708</v>
      </c>
      <c r="U39" s="661"/>
      <c r="V39" s="661"/>
      <c r="W39" s="662"/>
      <c r="X39" s="334">
        <v>1</v>
      </c>
      <c r="Y39" s="556" t="str">
        <f>IFERROR(VLOOKUP(T39,入力フォーム用項目!$B$25:$C$26,2,FALSE),"")</f>
        <v>BP5</v>
      </c>
    </row>
    <row r="40" spans="1:25" ht="18" customHeight="1" thickBot="1" x14ac:dyDescent="0.25">
      <c r="A40" s="772"/>
      <c r="B40" s="778" t="s">
        <v>457</v>
      </c>
      <c r="C40" s="779"/>
      <c r="D40" s="635">
        <v>3</v>
      </c>
      <c r="E40" s="636"/>
      <c r="F40" s="635" t="s">
        <v>700</v>
      </c>
      <c r="G40" s="636"/>
      <c r="H40" s="635"/>
      <c r="I40" s="684"/>
      <c r="R40" s="247" t="s">
        <v>524</v>
      </c>
    </row>
    <row r="41" spans="1:25" ht="18" customHeight="1" x14ac:dyDescent="0.2">
      <c r="A41" s="772"/>
      <c r="B41" s="778" t="s">
        <v>458</v>
      </c>
      <c r="C41" s="779"/>
      <c r="D41" s="635">
        <v>25</v>
      </c>
      <c r="E41" s="636"/>
      <c r="F41" s="635"/>
      <c r="G41" s="636"/>
      <c r="H41" s="635"/>
      <c r="I41" s="684"/>
      <c r="R41" s="380" t="s">
        <v>466</v>
      </c>
      <c r="S41" s="381" t="s">
        <v>548</v>
      </c>
      <c r="T41" s="599" t="s">
        <v>837</v>
      </c>
      <c r="U41" s="600"/>
      <c r="V41" s="601"/>
      <c r="W41" s="650" t="s">
        <v>657</v>
      </c>
      <c r="X41" s="651"/>
    </row>
    <row r="42" spans="1:25" ht="18" customHeight="1" thickBot="1" x14ac:dyDescent="0.25">
      <c r="A42" s="773"/>
      <c r="B42" s="780" t="s">
        <v>459</v>
      </c>
      <c r="C42" s="781"/>
      <c r="D42" s="663">
        <v>17</v>
      </c>
      <c r="E42" s="665"/>
      <c r="F42" s="663"/>
      <c r="G42" s="665"/>
      <c r="H42" s="663"/>
      <c r="I42" s="664"/>
      <c r="Q42" s="497" t="s">
        <v>80</v>
      </c>
      <c r="R42" s="501">
        <v>44661</v>
      </c>
      <c r="S42" s="502" t="s">
        <v>550</v>
      </c>
      <c r="T42" s="658" t="s">
        <v>505</v>
      </c>
      <c r="U42" s="658"/>
      <c r="V42" s="659"/>
      <c r="W42" s="652"/>
      <c r="X42" s="653"/>
    </row>
    <row r="43" spans="1:25" ht="18" customHeight="1" thickBot="1" x14ac:dyDescent="0.25">
      <c r="A43" s="791" t="s">
        <v>831</v>
      </c>
      <c r="B43" s="792"/>
      <c r="C43" s="793"/>
      <c r="D43" s="253" t="s">
        <v>667</v>
      </c>
      <c r="E43" s="302"/>
      <c r="F43" s="302"/>
      <c r="G43" s="826" t="s">
        <v>666</v>
      </c>
      <c r="H43" s="826"/>
      <c r="I43" s="827"/>
      <c r="Q43" s="409"/>
      <c r="R43" s="769" t="s">
        <v>454</v>
      </c>
      <c r="S43" s="770"/>
      <c r="T43" s="567" t="s">
        <v>390</v>
      </c>
      <c r="U43" s="567"/>
      <c r="V43" s="568"/>
      <c r="W43" s="652"/>
      <c r="X43" s="653"/>
    </row>
    <row r="44" spans="1:25" ht="18" customHeight="1" thickBot="1" x14ac:dyDescent="0.25">
      <c r="A44" s="794" t="s">
        <v>832</v>
      </c>
      <c r="B44" s="578"/>
      <c r="C44" s="795"/>
      <c r="D44" s="253" t="s">
        <v>668</v>
      </c>
      <c r="E44" s="302"/>
      <c r="F44" s="302"/>
      <c r="G44" s="302"/>
      <c r="H44" s="251"/>
      <c r="I44" s="252"/>
      <c r="R44" s="380" t="s">
        <v>466</v>
      </c>
      <c r="S44" s="381" t="s">
        <v>548</v>
      </c>
      <c r="T44" s="599" t="s">
        <v>474</v>
      </c>
      <c r="U44" s="600"/>
      <c r="V44" s="601"/>
      <c r="W44" s="652"/>
      <c r="X44" s="653"/>
    </row>
    <row r="45" spans="1:25" ht="18" customHeight="1" thickBot="1" x14ac:dyDescent="0.25">
      <c r="A45" s="811" t="s">
        <v>654</v>
      </c>
      <c r="B45" s="811"/>
      <c r="C45" s="811"/>
      <c r="D45" s="811"/>
      <c r="R45" s="341">
        <v>45026</v>
      </c>
      <c r="S45" s="417" t="s">
        <v>707</v>
      </c>
      <c r="T45" s="569" t="s">
        <v>505</v>
      </c>
      <c r="U45" s="569"/>
      <c r="V45" s="570"/>
      <c r="W45" s="652"/>
      <c r="X45" s="653"/>
    </row>
    <row r="46" spans="1:25" ht="18" customHeight="1" thickBot="1" x14ac:dyDescent="0.25">
      <c r="A46" s="329" t="s">
        <v>500</v>
      </c>
      <c r="B46" s="704" t="s">
        <v>473</v>
      </c>
      <c r="C46" s="704"/>
      <c r="D46" s="704" t="s">
        <v>571</v>
      </c>
      <c r="E46" s="704"/>
      <c r="F46" s="704"/>
      <c r="G46" s="704"/>
      <c r="H46" s="704" t="s">
        <v>79</v>
      </c>
      <c r="I46" s="828"/>
      <c r="R46" s="815" t="s">
        <v>454</v>
      </c>
      <c r="S46" s="816"/>
      <c r="T46" s="602" t="s">
        <v>392</v>
      </c>
      <c r="U46" s="602"/>
      <c r="V46" s="603"/>
      <c r="W46" s="652"/>
      <c r="X46" s="653"/>
    </row>
    <row r="47" spans="1:25" ht="18" customHeight="1" thickBot="1" x14ac:dyDescent="0.25">
      <c r="A47" s="324">
        <v>45026</v>
      </c>
      <c r="B47" s="758">
        <v>0.45833333333333331</v>
      </c>
      <c r="C47" s="759"/>
      <c r="D47" s="580" t="s">
        <v>475</v>
      </c>
      <c r="E47" s="581"/>
      <c r="F47" s="581"/>
      <c r="G47" s="582"/>
      <c r="H47" s="824">
        <v>45</v>
      </c>
      <c r="I47" s="825"/>
      <c r="J47" s="553" t="str">
        <f>IFERROR(VLOOKUP(D47,入力フォーム用項目!$E$30:$F$31,2,FALSE),"")</f>
        <v>OB1</v>
      </c>
      <c r="K47" s="486"/>
      <c r="L47" s="486"/>
      <c r="M47" s="486"/>
      <c r="N47" s="486"/>
      <c r="O47" s="486"/>
      <c r="P47" s="486"/>
      <c r="R47" s="815"/>
      <c r="S47" s="816"/>
      <c r="T47" s="604"/>
      <c r="U47" s="604"/>
      <c r="V47" s="583"/>
      <c r="W47" s="652"/>
      <c r="X47" s="653"/>
    </row>
    <row r="48" spans="1:25" ht="18" customHeight="1" thickBot="1" x14ac:dyDescent="0.25">
      <c r="A48" s="306"/>
      <c r="B48" s="760"/>
      <c r="C48" s="761"/>
      <c r="D48" s="570"/>
      <c r="E48" s="723"/>
      <c r="F48" s="723"/>
      <c r="G48" s="724"/>
      <c r="H48" s="663"/>
      <c r="I48" s="664"/>
      <c r="J48" s="554" t="str">
        <f>IFERROR(VLOOKUP(D48,入力フォーム用項目!$E$27:$F$28,2,FALSE),"")</f>
        <v/>
      </c>
      <c r="K48" s="486"/>
      <c r="L48" s="486"/>
      <c r="M48" s="486"/>
      <c r="N48" s="486"/>
      <c r="O48" s="486"/>
      <c r="P48" s="486"/>
      <c r="R48" s="815"/>
      <c r="S48" s="816"/>
      <c r="T48" s="604"/>
      <c r="U48" s="604"/>
      <c r="V48" s="583"/>
      <c r="W48" s="652"/>
      <c r="X48" s="653"/>
    </row>
    <row r="49" spans="1:25" ht="18" customHeight="1" thickBot="1" x14ac:dyDescent="0.25">
      <c r="A49" s="811" t="s">
        <v>653</v>
      </c>
      <c r="B49" s="811"/>
      <c r="C49" s="811"/>
      <c r="D49" s="811"/>
      <c r="R49" s="815"/>
      <c r="S49" s="816"/>
      <c r="T49" s="604"/>
      <c r="U49" s="604"/>
      <c r="V49" s="583"/>
      <c r="W49" s="652"/>
      <c r="X49" s="653"/>
    </row>
    <row r="50" spans="1:25" ht="18" customHeight="1" thickBot="1" x14ac:dyDescent="0.25">
      <c r="A50" s="329" t="s">
        <v>500</v>
      </c>
      <c r="B50" s="754" t="s">
        <v>473</v>
      </c>
      <c r="C50" s="755"/>
      <c r="D50" s="754" t="s">
        <v>502</v>
      </c>
      <c r="E50" s="829"/>
      <c r="F50" s="829"/>
      <c r="G50" s="829"/>
      <c r="H50" s="755"/>
      <c r="I50" s="330" t="s">
        <v>79</v>
      </c>
      <c r="R50" s="817"/>
      <c r="S50" s="818"/>
      <c r="T50" s="569"/>
      <c r="U50" s="569"/>
      <c r="V50" s="570"/>
      <c r="W50" s="654"/>
      <c r="X50" s="655"/>
    </row>
    <row r="51" spans="1:25" ht="18" customHeight="1" thickBot="1" x14ac:dyDescent="0.25">
      <c r="A51" s="324">
        <v>45026</v>
      </c>
      <c r="B51" s="758">
        <v>0.45833333333333331</v>
      </c>
      <c r="C51" s="759"/>
      <c r="D51" s="580" t="s">
        <v>487</v>
      </c>
      <c r="E51" s="581"/>
      <c r="F51" s="581"/>
      <c r="G51" s="581"/>
      <c r="H51" s="582"/>
      <c r="I51" s="437">
        <v>45</v>
      </c>
      <c r="J51" s="555" t="str">
        <f>IFERROR(VLOOKUP(D51,入力フォーム用項目!$E$29:$F$45,2,FALSE),"")</f>
        <v>D11</v>
      </c>
      <c r="K51" s="486"/>
      <c r="L51" s="486"/>
      <c r="M51" s="486"/>
      <c r="N51" s="486"/>
      <c r="O51" s="486"/>
      <c r="P51" s="486"/>
      <c r="R51" s="811" t="s">
        <v>655</v>
      </c>
      <c r="S51" s="811"/>
      <c r="T51" s="811"/>
      <c r="U51" s="811"/>
    </row>
    <row r="52" spans="1:25" ht="18" customHeight="1" thickBot="1" x14ac:dyDescent="0.25">
      <c r="A52" s="305">
        <v>45027</v>
      </c>
      <c r="B52" s="764">
        <v>0.5</v>
      </c>
      <c r="C52" s="765"/>
      <c r="D52" s="583" t="s">
        <v>701</v>
      </c>
      <c r="E52" s="584"/>
      <c r="F52" s="584"/>
      <c r="G52" s="584"/>
      <c r="H52" s="585"/>
      <c r="I52" s="427">
        <v>20</v>
      </c>
      <c r="J52" s="555" t="str">
        <f>IFERROR(VLOOKUP(D52,入力フォーム用項目!$E$29:$F$45,2,FALSE),"")</f>
        <v/>
      </c>
      <c r="K52" s="486"/>
      <c r="L52" s="486"/>
      <c r="M52" s="486"/>
      <c r="N52" s="486"/>
      <c r="O52" s="486"/>
      <c r="P52" s="486"/>
      <c r="R52" s="241" t="s">
        <v>533</v>
      </c>
      <c r="S52" s="236"/>
      <c r="T52" s="236"/>
      <c r="U52" s="236"/>
      <c r="V52" s="236"/>
      <c r="W52" s="236"/>
      <c r="X52" s="766" t="s">
        <v>525</v>
      </c>
      <c r="Y52" s="767"/>
    </row>
    <row r="53" spans="1:25" ht="18" customHeight="1" thickBot="1" x14ac:dyDescent="0.25">
      <c r="A53" s="305">
        <v>45027</v>
      </c>
      <c r="B53" s="764">
        <v>0.5</v>
      </c>
      <c r="C53" s="765"/>
      <c r="D53" s="583" t="s">
        <v>702</v>
      </c>
      <c r="E53" s="584"/>
      <c r="F53" s="584"/>
      <c r="G53" s="584"/>
      <c r="H53" s="585"/>
      <c r="I53" s="427">
        <v>25</v>
      </c>
      <c r="J53" s="555" t="str">
        <f>IFERROR(VLOOKUP(D53,入力フォーム用項目!$E$29:$F$45,2,FALSE),"")</f>
        <v/>
      </c>
      <c r="K53" s="486"/>
      <c r="L53" s="486"/>
      <c r="M53" s="486"/>
      <c r="N53" s="486"/>
      <c r="O53" s="486"/>
      <c r="P53" s="486"/>
      <c r="R53" s="246" t="s">
        <v>534</v>
      </c>
      <c r="X53" s="768" t="s">
        <v>525</v>
      </c>
      <c r="Y53" s="768"/>
    </row>
    <row r="54" spans="1:25" ht="18" customHeight="1" thickBot="1" x14ac:dyDescent="0.25">
      <c r="A54" s="305"/>
      <c r="B54" s="764"/>
      <c r="C54" s="765"/>
      <c r="D54" s="583"/>
      <c r="E54" s="584"/>
      <c r="F54" s="584"/>
      <c r="G54" s="584"/>
      <c r="H54" s="585"/>
      <c r="I54" s="427"/>
      <c r="J54" s="555" t="str">
        <f>IFERROR(VLOOKUP(D54,入力フォーム用項目!$E$29:$F$45,2,FALSE),"")</f>
        <v/>
      </c>
      <c r="K54" s="486"/>
      <c r="L54" s="486"/>
      <c r="M54" s="486"/>
      <c r="N54" s="486"/>
      <c r="O54" s="486"/>
      <c r="P54" s="486"/>
      <c r="R54" s="243"/>
      <c r="S54" s="244"/>
      <c r="T54" s="244"/>
      <c r="U54" s="244"/>
      <c r="V54" s="66"/>
      <c r="W54" s="66"/>
      <c r="X54" s="796"/>
      <c r="Y54" s="797"/>
    </row>
    <row r="55" spans="1:25" ht="18" customHeight="1" thickBot="1" x14ac:dyDescent="0.25">
      <c r="A55" s="306"/>
      <c r="B55" s="760"/>
      <c r="C55" s="761"/>
      <c r="D55" s="570"/>
      <c r="E55" s="723"/>
      <c r="F55" s="723"/>
      <c r="G55" s="723"/>
      <c r="H55" s="724"/>
      <c r="I55" s="426"/>
      <c r="J55" s="554" t="str">
        <f>IFERROR(VLOOKUP(D55,入力フォーム用項目!$E$29:$F$45,2,FALSE),"")</f>
        <v/>
      </c>
      <c r="K55" s="486"/>
      <c r="L55" s="486"/>
      <c r="M55" s="486"/>
      <c r="N55" s="486"/>
      <c r="O55" s="486"/>
      <c r="P55" s="486"/>
      <c r="R55" s="592" t="s">
        <v>648</v>
      </c>
      <c r="S55" s="593"/>
      <c r="T55" s="297"/>
      <c r="U55" s="242"/>
      <c r="V55" s="242"/>
      <c r="W55" s="242"/>
      <c r="X55" s="807" t="s">
        <v>526</v>
      </c>
      <c r="Y55" s="808"/>
    </row>
    <row r="56" spans="1:25" ht="18" customHeight="1" thickBot="1" x14ac:dyDescent="0.25">
      <c r="A56" s="811" t="s">
        <v>652</v>
      </c>
      <c r="B56" s="811"/>
      <c r="C56" s="811"/>
      <c r="D56" s="811"/>
      <c r="E56" s="21"/>
      <c r="F56" s="21"/>
      <c r="G56" s="21"/>
      <c r="H56" s="21"/>
      <c r="I56" s="21"/>
      <c r="R56" s="594" t="s">
        <v>649</v>
      </c>
      <c r="S56" s="595"/>
      <c r="T56" s="298"/>
      <c r="U56" s="244"/>
      <c r="V56" s="244"/>
      <c r="W56" s="244"/>
      <c r="X56" s="809" t="s">
        <v>526</v>
      </c>
      <c r="Y56" s="810"/>
    </row>
    <row r="57" spans="1:25" ht="18" customHeight="1" thickBot="1" x14ac:dyDescent="0.25">
      <c r="A57" s="329" t="s">
        <v>500</v>
      </c>
      <c r="B57" s="756" t="s">
        <v>473</v>
      </c>
      <c r="C57" s="757"/>
      <c r="D57" s="704" t="s">
        <v>503</v>
      </c>
      <c r="E57" s="704"/>
      <c r="F57" s="704"/>
      <c r="G57" s="704"/>
      <c r="H57" s="704"/>
      <c r="I57" s="330" t="s">
        <v>79</v>
      </c>
      <c r="J57" s="21"/>
      <c r="K57" s="21"/>
      <c r="L57" s="21"/>
      <c r="M57" s="21"/>
      <c r="N57" s="21"/>
      <c r="O57" s="21"/>
      <c r="P57" s="21"/>
      <c r="R57" s="762" t="s">
        <v>541</v>
      </c>
      <c r="S57" s="762"/>
      <c r="T57" s="762"/>
      <c r="U57" s="762"/>
      <c r="V57" s="762"/>
      <c r="W57" s="762"/>
      <c r="X57" s="762"/>
      <c r="Y57" s="762"/>
    </row>
    <row r="58" spans="1:25" ht="18" customHeight="1" thickBot="1" x14ac:dyDescent="0.25">
      <c r="A58" s="324"/>
      <c r="B58" s="758"/>
      <c r="C58" s="759"/>
      <c r="D58" s="602"/>
      <c r="E58" s="602"/>
      <c r="F58" s="602"/>
      <c r="G58" s="602"/>
      <c r="H58" s="602"/>
      <c r="I58" s="322"/>
      <c r="J58" s="554" t="str">
        <f>IFERROR(VLOOKUP(D58,入力フォーム用項目!$E$29:$F$45,2,FALSE),"")</f>
        <v/>
      </c>
      <c r="K58" s="486"/>
      <c r="L58" s="486"/>
      <c r="M58" s="486"/>
      <c r="N58" s="486"/>
      <c r="O58" s="486"/>
      <c r="P58" s="486"/>
      <c r="R58" s="763" t="s">
        <v>651</v>
      </c>
      <c r="S58" s="763"/>
      <c r="T58" s="763"/>
      <c r="U58" s="763"/>
      <c r="V58" s="763"/>
      <c r="W58" s="763"/>
      <c r="X58" s="763"/>
      <c r="Y58" s="763"/>
    </row>
    <row r="59" spans="1:25" ht="18" customHeight="1" thickBot="1" x14ac:dyDescent="0.25">
      <c r="A59" s="306"/>
      <c r="B59" s="760"/>
      <c r="C59" s="761"/>
      <c r="D59" s="569"/>
      <c r="E59" s="569"/>
      <c r="F59" s="569"/>
      <c r="G59" s="569"/>
      <c r="H59" s="569"/>
      <c r="I59" s="323"/>
      <c r="J59" s="554" t="str">
        <f>IFERROR(VLOOKUP(D59,入力フォーム用項目!$E$29:$F$45,2,FALSE),"")</f>
        <v/>
      </c>
      <c r="K59" s="486"/>
      <c r="L59" s="486"/>
      <c r="M59" s="486"/>
      <c r="N59" s="486"/>
      <c r="O59" s="486"/>
      <c r="P59" s="486"/>
      <c r="R59" s="763"/>
      <c r="S59" s="763"/>
      <c r="T59" s="763"/>
      <c r="U59" s="763"/>
      <c r="V59" s="763"/>
      <c r="W59" s="763"/>
      <c r="X59" s="763"/>
      <c r="Y59" s="763"/>
    </row>
    <row r="60" spans="1:25" ht="13" customHeight="1" x14ac:dyDescent="0.2">
      <c r="A60" s="307"/>
      <c r="B60" s="308"/>
      <c r="C60" s="308"/>
      <c r="D60" s="310"/>
      <c r="E60" s="310"/>
      <c r="F60" s="310"/>
      <c r="G60" s="310"/>
      <c r="H60" s="309"/>
      <c r="I60" s="309"/>
      <c r="J60" s="245"/>
      <c r="K60" s="245"/>
      <c r="L60" s="245"/>
      <c r="M60" s="245"/>
      <c r="N60" s="245"/>
      <c r="O60" s="245"/>
      <c r="P60" s="245"/>
      <c r="Y60"/>
    </row>
    <row r="61" spans="1:25" ht="30.65" customHeight="1" x14ac:dyDescent="0.2">
      <c r="A61" s="254" t="s">
        <v>444</v>
      </c>
      <c r="B61" s="812" t="str">
        <f>D10</f>
        <v xml:space="preserve"> 名栗げんきプラザ</v>
      </c>
      <c r="C61" s="812"/>
      <c r="D61" s="812"/>
      <c r="E61" s="812"/>
      <c r="F61" s="812"/>
      <c r="G61" s="812"/>
      <c r="H61" s="812"/>
      <c r="I61" s="812"/>
      <c r="J61" s="812"/>
      <c r="K61" s="485"/>
      <c r="L61" s="485"/>
      <c r="M61" s="485"/>
      <c r="N61" s="485"/>
      <c r="O61" s="485"/>
      <c r="P61" s="485"/>
      <c r="Q61" s="223"/>
      <c r="R61" s="813" t="s">
        <v>18</v>
      </c>
      <c r="S61" s="813"/>
      <c r="T61" s="750">
        <f>F19</f>
        <v>45026</v>
      </c>
      <c r="U61" s="750"/>
      <c r="V61" s="255" t="s">
        <v>170</v>
      </c>
      <c r="W61" s="750">
        <f>F20</f>
        <v>45027</v>
      </c>
      <c r="X61" s="750"/>
    </row>
    <row r="62" spans="1:25" ht="7.5" customHeight="1" x14ac:dyDescent="0.2">
      <c r="A62" s="307"/>
      <c r="B62" s="308"/>
      <c r="C62" s="308"/>
      <c r="D62" s="310"/>
      <c r="E62" s="310"/>
      <c r="F62" s="310"/>
      <c r="G62" s="310"/>
      <c r="H62" s="309"/>
      <c r="I62" s="309"/>
      <c r="J62" s="245"/>
      <c r="K62" s="245"/>
      <c r="L62" s="245"/>
      <c r="M62" s="245"/>
      <c r="N62" s="245"/>
      <c r="O62" s="245"/>
      <c r="P62" s="245"/>
      <c r="Y62"/>
    </row>
    <row r="63" spans="1:25" ht="16" customHeight="1" thickBot="1" x14ac:dyDescent="0.25">
      <c r="A63" s="811" t="s">
        <v>650</v>
      </c>
      <c r="B63" s="811"/>
      <c r="C63" s="811"/>
      <c r="D63" s="811"/>
      <c r="E63" s="310"/>
      <c r="F63" s="310"/>
      <c r="G63" s="310"/>
      <c r="H63" s="309"/>
      <c r="I63" s="309"/>
      <c r="J63" s="245"/>
      <c r="K63" s="245"/>
      <c r="L63" s="245"/>
      <c r="M63" s="245"/>
      <c r="N63" s="245"/>
      <c r="O63" s="245"/>
      <c r="P63" s="245"/>
      <c r="Y63"/>
    </row>
    <row r="64" spans="1:25" ht="18" customHeight="1" thickBot="1" x14ac:dyDescent="0.25">
      <c r="A64" s="345" t="s">
        <v>466</v>
      </c>
      <c r="B64" s="814" t="s">
        <v>833</v>
      </c>
      <c r="C64" s="814"/>
      <c r="D64" s="753" t="s">
        <v>570</v>
      </c>
      <c r="E64" s="753"/>
      <c r="F64" s="753"/>
      <c r="G64" s="753"/>
      <c r="H64" s="753"/>
      <c r="I64" s="346" t="s">
        <v>477</v>
      </c>
      <c r="J64" s="245"/>
      <c r="K64" s="245"/>
      <c r="L64" s="245"/>
      <c r="M64" s="245"/>
      <c r="N64" s="245"/>
      <c r="O64" s="245"/>
      <c r="P64" s="245"/>
      <c r="Y64"/>
    </row>
    <row r="65" spans="1:24" ht="18" customHeight="1" thickBot="1" x14ac:dyDescent="0.25">
      <c r="A65" s="305">
        <v>45027</v>
      </c>
      <c r="B65" s="605">
        <v>0.41666666666666669</v>
      </c>
      <c r="C65" s="605"/>
      <c r="D65" s="604" t="s">
        <v>426</v>
      </c>
      <c r="E65" s="604"/>
      <c r="F65" s="604"/>
      <c r="G65" s="604"/>
      <c r="H65" s="604"/>
      <c r="I65" s="332">
        <v>45</v>
      </c>
      <c r="J65" s="553" t="str">
        <f>IFERROR(VLOOKUP(D65,入力フォーム用項目!$E$3:$F$26,2,FALSE),"")</f>
        <v>Y18</v>
      </c>
      <c r="K65" s="486"/>
      <c r="L65" s="486"/>
      <c r="M65" s="486"/>
      <c r="N65" s="486"/>
      <c r="O65" s="486"/>
      <c r="P65" s="486"/>
      <c r="R65" s="798" t="s">
        <v>574</v>
      </c>
      <c r="S65" s="799"/>
      <c r="T65" s="799"/>
      <c r="U65" s="799"/>
      <c r="V65" s="799"/>
      <c r="W65" s="799"/>
      <c r="X65" s="800"/>
    </row>
    <row r="66" spans="1:24" ht="18" customHeight="1" thickBot="1" x14ac:dyDescent="0.25">
      <c r="A66" s="305"/>
      <c r="B66" s="605"/>
      <c r="C66" s="605"/>
      <c r="D66" s="604"/>
      <c r="E66" s="604"/>
      <c r="F66" s="604"/>
      <c r="G66" s="604"/>
      <c r="H66" s="604"/>
      <c r="I66" s="332"/>
      <c r="J66" s="553" t="str">
        <f>IFERROR(VLOOKUP(D66,入力フォーム用項目!$E$3:$F$26,2,FALSE),"")</f>
        <v/>
      </c>
      <c r="K66" s="486"/>
      <c r="L66" s="486"/>
      <c r="M66" s="486"/>
      <c r="N66" s="486"/>
      <c r="O66" s="486"/>
      <c r="P66" s="486"/>
      <c r="R66" s="801"/>
      <c r="S66" s="802"/>
      <c r="T66" s="802"/>
      <c r="U66" s="802"/>
      <c r="V66" s="802"/>
      <c r="W66" s="802"/>
      <c r="X66" s="803"/>
    </row>
    <row r="67" spans="1:24" ht="18" customHeight="1" thickBot="1" x14ac:dyDescent="0.25">
      <c r="A67" s="305"/>
      <c r="B67" s="605"/>
      <c r="C67" s="605"/>
      <c r="D67" s="604"/>
      <c r="E67" s="604"/>
      <c r="F67" s="604"/>
      <c r="G67" s="604"/>
      <c r="H67" s="604"/>
      <c r="I67" s="332"/>
      <c r="J67" s="553" t="str">
        <f>IFERROR(VLOOKUP(D67,入力フォーム用項目!$E$3:$F$26,2,FALSE),"")</f>
        <v/>
      </c>
      <c r="K67" s="486"/>
      <c r="L67" s="486"/>
      <c r="M67" s="486"/>
      <c r="N67" s="486"/>
      <c r="O67" s="486"/>
      <c r="P67" s="486"/>
      <c r="R67" s="804"/>
      <c r="S67" s="805"/>
      <c r="T67" s="805"/>
      <c r="U67" s="805"/>
      <c r="V67" s="805"/>
      <c r="W67" s="805"/>
      <c r="X67" s="806"/>
    </row>
    <row r="68" spans="1:24" ht="18" customHeight="1" thickBot="1" x14ac:dyDescent="0.25">
      <c r="A68" s="305"/>
      <c r="B68" s="605"/>
      <c r="C68" s="605"/>
      <c r="D68" s="604"/>
      <c r="E68" s="604"/>
      <c r="F68" s="604"/>
      <c r="G68" s="604"/>
      <c r="H68" s="604"/>
      <c r="I68" s="332"/>
      <c r="J68" s="553" t="str">
        <f>IFERROR(VLOOKUP(D68,入力フォーム用項目!$E$3:$F$26,2,FALSE),"")</f>
        <v/>
      </c>
      <c r="K68" s="486"/>
      <c r="L68" s="486"/>
      <c r="M68" s="486"/>
      <c r="N68" s="486"/>
      <c r="O68" s="486"/>
      <c r="P68" s="486"/>
      <c r="Q68" s="489"/>
      <c r="R68" s="67"/>
      <c r="S68" s="67"/>
      <c r="T68" s="67"/>
      <c r="U68" s="67"/>
      <c r="V68" s="67"/>
      <c r="W68" s="67"/>
      <c r="X68" s="67"/>
    </row>
    <row r="69" spans="1:24" ht="18" customHeight="1" thickBot="1" x14ac:dyDescent="0.25">
      <c r="A69" s="482"/>
      <c r="B69" s="666" t="s">
        <v>511</v>
      </c>
      <c r="C69" s="666"/>
      <c r="D69" s="666"/>
      <c r="E69" s="666"/>
      <c r="F69" s="666"/>
      <c r="G69" s="666"/>
      <c r="H69" s="666"/>
      <c r="I69" s="667"/>
      <c r="J69" s="234" t="str">
        <f>IFERROR(VLOOKUP(D68,入力フォーム用項目!$E$3:$F$26,2,FALSE),"")</f>
        <v/>
      </c>
      <c r="K69" s="487"/>
      <c r="L69" s="486"/>
      <c r="M69" s="486"/>
      <c r="N69" s="486"/>
      <c r="O69" s="486"/>
      <c r="P69" s="486"/>
      <c r="Q69" s="489"/>
      <c r="R69" s="67"/>
      <c r="S69" s="67"/>
      <c r="T69" s="67"/>
      <c r="U69" s="67"/>
      <c r="V69" s="67"/>
      <c r="W69" s="67"/>
      <c r="X69" s="67"/>
    </row>
    <row r="70" spans="1:24" ht="18" customHeight="1" x14ac:dyDescent="0.2">
      <c r="A70" s="696" t="s">
        <v>542</v>
      </c>
      <c r="B70" s="697"/>
      <c r="C70" s="697"/>
      <c r="D70" s="697"/>
      <c r="E70" s="697"/>
      <c r="F70" s="697"/>
      <c r="G70" s="697"/>
      <c r="H70" s="697"/>
      <c r="I70" s="697"/>
      <c r="J70" s="698"/>
      <c r="K70" s="488"/>
      <c r="L70" s="488"/>
      <c r="M70" s="488"/>
      <c r="N70" s="488"/>
      <c r="O70" s="488"/>
      <c r="P70" s="488"/>
      <c r="R70" s="352" t="s">
        <v>543</v>
      </c>
      <c r="S70" s="353"/>
      <c r="T70" s="353"/>
      <c r="U70" s="353"/>
      <c r="V70" s="353"/>
      <c r="W70" s="353"/>
      <c r="X70" s="354"/>
    </row>
    <row r="71" spans="1:24" ht="18" customHeight="1" x14ac:dyDescent="0.2">
      <c r="A71" s="699"/>
      <c r="B71" s="700"/>
      <c r="C71" s="700"/>
      <c r="D71" s="700"/>
      <c r="E71" s="700"/>
      <c r="F71" s="700"/>
      <c r="G71" s="700"/>
      <c r="H71" s="700"/>
      <c r="I71" s="700"/>
      <c r="J71" s="701"/>
      <c r="K71" s="488"/>
      <c r="L71" s="488"/>
      <c r="M71" s="488"/>
      <c r="N71" s="488"/>
      <c r="O71" s="488"/>
      <c r="P71" s="488"/>
      <c r="R71" s="347"/>
      <c r="S71" s="67"/>
      <c r="T71" s="67"/>
      <c r="U71" s="67"/>
      <c r="V71" s="67"/>
      <c r="W71" s="67"/>
      <c r="X71" s="348"/>
    </row>
    <row r="72" spans="1:24" ht="18" customHeight="1" x14ac:dyDescent="0.2">
      <c r="A72" s="699"/>
      <c r="B72" s="700"/>
      <c r="C72" s="700"/>
      <c r="D72" s="700"/>
      <c r="E72" s="700"/>
      <c r="F72" s="700"/>
      <c r="G72" s="700"/>
      <c r="H72" s="700"/>
      <c r="I72" s="700"/>
      <c r="J72" s="701"/>
      <c r="K72" s="488"/>
      <c r="L72" s="488"/>
      <c r="M72" s="488"/>
      <c r="N72" s="488"/>
      <c r="O72" s="488"/>
      <c r="P72" s="488"/>
      <c r="R72" s="347"/>
      <c r="S72" s="67"/>
      <c r="T72" s="67"/>
      <c r="U72" s="67"/>
      <c r="V72" s="67"/>
      <c r="W72" s="67"/>
      <c r="X72" s="348"/>
    </row>
    <row r="73" spans="1:24" ht="18" customHeight="1" x14ac:dyDescent="0.2">
      <c r="A73" s="490" t="s">
        <v>821</v>
      </c>
      <c r="B73" s="702">
        <v>6</v>
      </c>
      <c r="C73" s="702"/>
      <c r="D73" s="163" t="s">
        <v>173</v>
      </c>
      <c r="E73" s="211" t="s">
        <v>478</v>
      </c>
      <c r="F73" s="702">
        <v>5</v>
      </c>
      <c r="G73" s="702"/>
      <c r="H73" s="212" t="s">
        <v>311</v>
      </c>
      <c r="I73" s="509">
        <f>B73*F73</f>
        <v>30</v>
      </c>
      <c r="J73" s="122"/>
      <c r="K73" s="489"/>
      <c r="L73" s="489"/>
      <c r="M73" s="489"/>
      <c r="N73" s="489"/>
      <c r="O73" s="489"/>
      <c r="P73" s="489"/>
      <c r="R73" s="347"/>
      <c r="S73" s="67"/>
      <c r="T73" s="67"/>
      <c r="U73" s="67"/>
      <c r="V73" s="67"/>
      <c r="W73" s="67"/>
      <c r="X73" s="348"/>
    </row>
    <row r="74" spans="1:24" ht="18" customHeight="1" x14ac:dyDescent="0.2">
      <c r="A74" s="210"/>
      <c r="B74" s="703">
        <v>5</v>
      </c>
      <c r="C74" s="703"/>
      <c r="D74" s="163" t="s">
        <v>173</v>
      </c>
      <c r="E74" s="211" t="s">
        <v>478</v>
      </c>
      <c r="F74" s="703">
        <v>3</v>
      </c>
      <c r="G74" s="703"/>
      <c r="H74" s="212" t="s">
        <v>311</v>
      </c>
      <c r="I74" s="509">
        <f>B74*F74</f>
        <v>15</v>
      </c>
      <c r="J74" s="122"/>
      <c r="K74" s="489"/>
      <c r="L74" s="489"/>
      <c r="M74" s="489"/>
      <c r="N74" s="489"/>
      <c r="O74" s="489"/>
      <c r="P74" s="489"/>
      <c r="R74" s="347"/>
      <c r="S74" s="67"/>
      <c r="T74" s="67"/>
      <c r="U74" s="67"/>
      <c r="V74" s="67"/>
      <c r="W74" s="67"/>
      <c r="X74" s="348"/>
    </row>
    <row r="75" spans="1:24" ht="18" customHeight="1" x14ac:dyDescent="0.2">
      <c r="A75" s="210"/>
      <c r="B75" s="703"/>
      <c r="C75" s="703"/>
      <c r="D75" s="163" t="s">
        <v>173</v>
      </c>
      <c r="E75" s="211" t="s">
        <v>478</v>
      </c>
      <c r="F75" s="703"/>
      <c r="G75" s="703"/>
      <c r="H75" s="212" t="s">
        <v>311</v>
      </c>
      <c r="I75" s="509">
        <f t="shared" ref="I75:I76" si="0">B75*F75</f>
        <v>0</v>
      </c>
      <c r="J75" s="122"/>
      <c r="K75" s="489"/>
      <c r="L75" s="489"/>
      <c r="M75" s="489"/>
      <c r="N75" s="489"/>
      <c r="O75" s="489"/>
      <c r="P75" s="489"/>
      <c r="R75" s="347"/>
      <c r="S75" s="67"/>
      <c r="T75" s="67"/>
      <c r="U75" s="67"/>
      <c r="V75" s="67"/>
      <c r="W75" s="67"/>
      <c r="X75" s="348"/>
    </row>
    <row r="76" spans="1:24" ht="18" customHeight="1" x14ac:dyDescent="0.2">
      <c r="A76" s="210"/>
      <c r="B76" s="703"/>
      <c r="C76" s="703"/>
      <c r="D76" s="163" t="s">
        <v>173</v>
      </c>
      <c r="E76" s="211" t="s">
        <v>478</v>
      </c>
      <c r="F76" s="703"/>
      <c r="G76" s="703"/>
      <c r="H76" s="212" t="s">
        <v>311</v>
      </c>
      <c r="I76" s="509">
        <f t="shared" si="0"/>
        <v>0</v>
      </c>
      <c r="J76" s="122"/>
      <c r="K76" s="489"/>
      <c r="L76" s="489"/>
      <c r="M76" s="489"/>
      <c r="N76" s="489"/>
      <c r="O76" s="489"/>
      <c r="P76" s="489"/>
      <c r="R76" s="347"/>
      <c r="S76" s="67"/>
      <c r="T76" s="67"/>
      <c r="U76" s="67"/>
      <c r="V76" s="67"/>
      <c r="W76" s="67"/>
      <c r="X76" s="348"/>
    </row>
    <row r="77" spans="1:24" ht="18" customHeight="1" x14ac:dyDescent="0.2">
      <c r="A77" s="210"/>
      <c r="D77"/>
      <c r="E77" s="389" t="s">
        <v>391</v>
      </c>
      <c r="F77" s="688">
        <f>SUM(F73:G76)</f>
        <v>8</v>
      </c>
      <c r="G77" s="688"/>
      <c r="H77" s="389" t="s">
        <v>311</v>
      </c>
      <c r="I77" s="510">
        <f>SUM(I73:I76)</f>
        <v>45</v>
      </c>
      <c r="J77" s="122"/>
      <c r="K77" s="489"/>
      <c r="L77" s="489"/>
      <c r="M77" s="489"/>
      <c r="N77" s="489"/>
      <c r="O77" s="489"/>
      <c r="P77" s="489"/>
      <c r="R77" s="347"/>
      <c r="S77" s="67"/>
      <c r="T77" s="67"/>
      <c r="U77" s="67"/>
      <c r="V77" s="67"/>
      <c r="W77" s="67"/>
      <c r="X77" s="348"/>
    </row>
    <row r="78" spans="1:24" ht="9" customHeight="1" thickBot="1" x14ac:dyDescent="0.25">
      <c r="A78" s="197"/>
      <c r="B78" s="219"/>
      <c r="C78" s="219"/>
      <c r="D78" s="220"/>
      <c r="E78" s="220"/>
      <c r="F78" s="220"/>
      <c r="G78" s="220"/>
      <c r="H78" s="220"/>
      <c r="I78" s="221"/>
      <c r="J78" s="303"/>
      <c r="K78" s="489"/>
      <c r="L78" s="489"/>
      <c r="M78" s="489"/>
      <c r="N78" s="489"/>
      <c r="O78" s="489"/>
      <c r="P78" s="489"/>
      <c r="R78" s="349"/>
      <c r="S78" s="350"/>
      <c r="T78" s="350"/>
      <c r="U78" s="350"/>
      <c r="V78" s="350"/>
      <c r="W78" s="350"/>
      <c r="X78" s="351"/>
    </row>
    <row r="79" spans="1:24" ht="20.149999999999999" customHeight="1" x14ac:dyDescent="0.2">
      <c r="D79"/>
      <c r="E79"/>
      <c r="F79"/>
      <c r="G79"/>
      <c r="H79" s="214"/>
      <c r="I79" s="214"/>
      <c r="J79" s="214"/>
      <c r="K79" s="214"/>
      <c r="L79" s="214"/>
      <c r="M79" s="214"/>
      <c r="N79" s="214"/>
      <c r="O79" s="214"/>
      <c r="P79" s="214"/>
      <c r="U79" s="214"/>
      <c r="V79" s="214"/>
      <c r="W79" s="214"/>
    </row>
    <row r="80" spans="1:24" ht="20.149999999999999" customHeight="1" thickBot="1" x14ac:dyDescent="0.25">
      <c r="A80" s="222" t="s">
        <v>602</v>
      </c>
      <c r="B80" s="215"/>
      <c r="C80" s="215"/>
      <c r="D80" s="216"/>
      <c r="E80" s="216"/>
      <c r="F80" s="216"/>
      <c r="G80" s="216"/>
      <c r="H80" s="216"/>
      <c r="I80" s="217"/>
      <c r="Q80" s="355"/>
      <c r="R80" s="222" t="s">
        <v>838</v>
      </c>
      <c r="U80" s="214"/>
      <c r="V80" s="214"/>
      <c r="W80" s="214"/>
    </row>
    <row r="81" spans="1:25" ht="20.149999999999999" customHeight="1" thickBot="1" x14ac:dyDescent="0.25">
      <c r="A81" s="364" t="s">
        <v>466</v>
      </c>
      <c r="B81" s="695" t="s">
        <v>473</v>
      </c>
      <c r="C81" s="695"/>
      <c r="D81" s="695" t="s">
        <v>603</v>
      </c>
      <c r="E81" s="695"/>
      <c r="F81" s="695"/>
      <c r="G81" s="695"/>
      <c r="H81" s="695"/>
      <c r="I81" s="365" t="s">
        <v>468</v>
      </c>
      <c r="Q81" s="355"/>
      <c r="R81" s="367" t="s">
        <v>466</v>
      </c>
      <c r="S81" s="327" t="s">
        <v>473</v>
      </c>
      <c r="T81" s="704" t="s">
        <v>512</v>
      </c>
      <c r="U81" s="704"/>
      <c r="V81" s="704"/>
      <c r="W81" s="704"/>
      <c r="X81" s="328" t="s">
        <v>79</v>
      </c>
    </row>
    <row r="82" spans="1:25" ht="20.149999999999999" customHeight="1" x14ac:dyDescent="0.2">
      <c r="A82" s="324">
        <v>45027</v>
      </c>
      <c r="B82" s="624">
        <v>0.41666666666666669</v>
      </c>
      <c r="C82" s="624"/>
      <c r="D82" s="602" t="s">
        <v>703</v>
      </c>
      <c r="E82" s="602"/>
      <c r="F82" s="602"/>
      <c r="G82" s="602"/>
      <c r="H82" s="602"/>
      <c r="I82" s="442">
        <v>8</v>
      </c>
      <c r="Q82" s="355"/>
      <c r="R82" s="324">
        <v>45026</v>
      </c>
      <c r="S82" s="361">
        <v>0.79166666666666663</v>
      </c>
      <c r="T82" s="602" t="s">
        <v>117</v>
      </c>
      <c r="U82" s="602"/>
      <c r="V82" s="602"/>
      <c r="W82" s="602"/>
      <c r="X82" s="438">
        <v>30</v>
      </c>
    </row>
    <row r="83" spans="1:25" ht="20.149999999999999" customHeight="1" x14ac:dyDescent="0.2">
      <c r="A83" s="305"/>
      <c r="B83" s="605"/>
      <c r="C83" s="605"/>
      <c r="D83" s="604"/>
      <c r="E83" s="604"/>
      <c r="F83" s="604"/>
      <c r="G83" s="604"/>
      <c r="H83" s="604"/>
      <c r="I83" s="443"/>
      <c r="Q83" s="356"/>
      <c r="R83" s="305">
        <v>45026</v>
      </c>
      <c r="S83" s="362">
        <v>0.79166666666666663</v>
      </c>
      <c r="T83" s="604" t="s">
        <v>382</v>
      </c>
      <c r="U83" s="604"/>
      <c r="V83" s="604"/>
      <c r="W83" s="604"/>
      <c r="X83" s="340">
        <v>1</v>
      </c>
    </row>
    <row r="84" spans="1:25" ht="20.149999999999999" customHeight="1" x14ac:dyDescent="0.2">
      <c r="A84" s="305"/>
      <c r="B84" s="605"/>
      <c r="C84" s="605"/>
      <c r="D84" s="604"/>
      <c r="E84" s="604"/>
      <c r="F84" s="604"/>
      <c r="G84" s="604"/>
      <c r="H84" s="604"/>
      <c r="I84" s="443"/>
      <c r="Q84" s="356"/>
      <c r="R84" s="305"/>
      <c r="S84" s="362"/>
      <c r="T84" s="604"/>
      <c r="U84" s="604"/>
      <c r="V84" s="604"/>
      <c r="W84" s="604"/>
      <c r="X84" s="340"/>
    </row>
    <row r="85" spans="1:25" ht="20.149999999999999" customHeight="1" x14ac:dyDescent="0.2">
      <c r="A85" s="305"/>
      <c r="B85" s="605"/>
      <c r="C85" s="605"/>
      <c r="D85" s="604"/>
      <c r="E85" s="604"/>
      <c r="F85" s="604"/>
      <c r="G85" s="604"/>
      <c r="H85" s="604"/>
      <c r="I85" s="443"/>
      <c r="R85" s="305"/>
      <c r="S85" s="362"/>
      <c r="T85" s="604"/>
      <c r="U85" s="604"/>
      <c r="V85" s="604"/>
      <c r="W85" s="604"/>
      <c r="X85" s="340"/>
    </row>
    <row r="86" spans="1:25" ht="20.149999999999999" customHeight="1" x14ac:dyDescent="0.2">
      <c r="A86" s="305"/>
      <c r="B86" s="605"/>
      <c r="C86" s="605"/>
      <c r="D86" s="604"/>
      <c r="E86" s="604"/>
      <c r="F86" s="604"/>
      <c r="G86" s="604"/>
      <c r="H86" s="604"/>
      <c r="I86" s="443"/>
      <c r="R86" s="305"/>
      <c r="S86" s="362"/>
      <c r="T86" s="604"/>
      <c r="U86" s="604"/>
      <c r="V86" s="604"/>
      <c r="W86" s="604"/>
      <c r="X86" s="340"/>
    </row>
    <row r="87" spans="1:25" ht="20.149999999999999" customHeight="1" thickBot="1" x14ac:dyDescent="0.25">
      <c r="A87" s="306"/>
      <c r="B87" s="620"/>
      <c r="C87" s="620"/>
      <c r="D87" s="569"/>
      <c r="E87" s="569"/>
      <c r="F87" s="569"/>
      <c r="G87" s="569"/>
      <c r="H87" s="569"/>
      <c r="I87" s="444"/>
      <c r="R87" s="305"/>
      <c r="S87" s="362"/>
      <c r="T87" s="604"/>
      <c r="U87" s="604"/>
      <c r="V87" s="604"/>
      <c r="W87" s="604"/>
      <c r="X87" s="340"/>
    </row>
    <row r="88" spans="1:25" ht="18" customHeight="1" thickBot="1" x14ac:dyDescent="0.25">
      <c r="A88" s="222" t="s">
        <v>656</v>
      </c>
      <c r="D88"/>
      <c r="E88"/>
      <c r="F88"/>
      <c r="G88"/>
      <c r="H88"/>
      <c r="I88"/>
      <c r="R88" s="305"/>
      <c r="S88" s="362"/>
      <c r="T88" s="604"/>
      <c r="U88" s="604"/>
      <c r="V88" s="604"/>
      <c r="W88" s="604"/>
      <c r="X88" s="340"/>
    </row>
    <row r="89" spans="1:25" ht="18" customHeight="1" thickBot="1" x14ac:dyDescent="0.25">
      <c r="A89" s="342" t="s">
        <v>466</v>
      </c>
      <c r="B89" s="621" t="s">
        <v>473</v>
      </c>
      <c r="C89" s="622"/>
      <c r="D89" s="621" t="s">
        <v>604</v>
      </c>
      <c r="E89" s="622"/>
      <c r="F89" s="622"/>
      <c r="G89" s="622"/>
      <c r="H89" s="623"/>
      <c r="I89" s="366" t="s">
        <v>79</v>
      </c>
      <c r="J89" s="21"/>
      <c r="K89" s="21"/>
      <c r="L89" s="21"/>
      <c r="M89" s="21"/>
      <c r="N89" s="21"/>
      <c r="O89" s="21"/>
      <c r="P89" s="21"/>
      <c r="Q89" s="21"/>
      <c r="R89" s="305"/>
      <c r="S89" s="362"/>
      <c r="T89" s="604"/>
      <c r="U89" s="604"/>
      <c r="V89" s="604"/>
      <c r="W89" s="604"/>
      <c r="X89" s="340"/>
    </row>
    <row r="90" spans="1:25" ht="18" customHeight="1" thickBot="1" x14ac:dyDescent="0.25">
      <c r="A90" s="305">
        <v>45027</v>
      </c>
      <c r="B90" s="605">
        <v>0.41666666666666669</v>
      </c>
      <c r="C90" s="605"/>
      <c r="D90" s="604" t="s">
        <v>704</v>
      </c>
      <c r="E90" s="604"/>
      <c r="F90" s="604"/>
      <c r="G90" s="604"/>
      <c r="H90" s="604"/>
      <c r="I90" s="340">
        <v>2</v>
      </c>
      <c r="J90" s="214"/>
      <c r="K90" s="214"/>
      <c r="L90" s="214"/>
      <c r="M90" s="214"/>
      <c r="N90" s="214"/>
      <c r="O90" s="214"/>
      <c r="P90" s="214"/>
      <c r="Q90" s="214"/>
      <c r="R90" s="306"/>
      <c r="S90" s="363"/>
      <c r="T90" s="569"/>
      <c r="U90" s="569"/>
      <c r="V90" s="569"/>
      <c r="W90" s="569"/>
      <c r="X90" s="357"/>
    </row>
    <row r="91" spans="1:25" ht="18" customHeight="1" x14ac:dyDescent="0.2">
      <c r="A91" s="305"/>
      <c r="B91" s="605"/>
      <c r="C91" s="605"/>
      <c r="D91" s="604"/>
      <c r="E91" s="604"/>
      <c r="F91" s="604"/>
      <c r="G91" s="604"/>
      <c r="H91" s="604"/>
      <c r="I91" s="340"/>
      <c r="J91" s="214"/>
      <c r="K91" s="214"/>
      <c r="L91" s="214"/>
      <c r="M91" s="214"/>
      <c r="N91" s="214"/>
      <c r="O91" s="214"/>
      <c r="P91" s="214"/>
      <c r="Q91" s="214"/>
      <c r="Y91"/>
    </row>
    <row r="92" spans="1:25" ht="18" customHeight="1" thickBot="1" x14ac:dyDescent="0.25">
      <c r="A92" s="305"/>
      <c r="B92" s="605"/>
      <c r="C92" s="605"/>
      <c r="D92" s="604"/>
      <c r="E92" s="604"/>
      <c r="F92" s="604"/>
      <c r="G92" s="604"/>
      <c r="H92" s="604"/>
      <c r="I92" s="340"/>
      <c r="J92" s="214"/>
      <c r="K92" s="214"/>
      <c r="L92" s="214"/>
      <c r="M92" s="214"/>
      <c r="N92" s="214"/>
      <c r="O92" s="214"/>
      <c r="P92" s="214"/>
      <c r="Q92" s="214"/>
      <c r="R92" t="s">
        <v>839</v>
      </c>
      <c r="Y92"/>
    </row>
    <row r="93" spans="1:25" ht="18" customHeight="1" thickBot="1" x14ac:dyDescent="0.25">
      <c r="A93" s="305"/>
      <c r="B93" s="605"/>
      <c r="C93" s="605"/>
      <c r="D93" s="604"/>
      <c r="E93" s="604"/>
      <c r="F93" s="604"/>
      <c r="G93" s="604"/>
      <c r="H93" s="604"/>
      <c r="I93" s="340"/>
      <c r="J93" s="214"/>
      <c r="K93" s="214"/>
      <c r="L93" s="214"/>
      <c r="M93" s="214"/>
      <c r="N93" s="214"/>
      <c r="O93" s="214"/>
      <c r="P93" s="214"/>
      <c r="Q93" s="214"/>
      <c r="R93" s="368" t="s">
        <v>466</v>
      </c>
      <c r="S93" s="369" t="s">
        <v>473</v>
      </c>
      <c r="T93" s="577" t="s">
        <v>606</v>
      </c>
      <c r="U93" s="578"/>
      <c r="V93" s="578"/>
      <c r="W93" s="579"/>
      <c r="X93" s="370" t="s">
        <v>79</v>
      </c>
      <c r="Y93"/>
    </row>
    <row r="94" spans="1:25" ht="18" customHeight="1" thickBot="1" x14ac:dyDescent="0.25">
      <c r="A94" s="305"/>
      <c r="B94" s="605"/>
      <c r="C94" s="605"/>
      <c r="D94" s="604"/>
      <c r="E94" s="604"/>
      <c r="F94" s="604"/>
      <c r="G94" s="604"/>
      <c r="H94" s="604"/>
      <c r="I94" s="340"/>
      <c r="J94" s="214"/>
      <c r="K94" s="214"/>
      <c r="L94" s="214"/>
      <c r="M94" s="214"/>
      <c r="N94" s="214"/>
      <c r="O94" s="214"/>
      <c r="P94" s="214"/>
      <c r="Q94" s="214"/>
      <c r="R94" s="324">
        <v>45027</v>
      </c>
      <c r="S94" s="361">
        <v>0.41666666666666669</v>
      </c>
      <c r="T94" s="580" t="s">
        <v>705</v>
      </c>
      <c r="U94" s="581"/>
      <c r="V94" s="581"/>
      <c r="W94" s="582"/>
      <c r="X94" s="438">
        <v>2</v>
      </c>
      <c r="Y94" s="555" t="str">
        <f>IFERROR(VLOOKUP(T94,備品・販売物品一覧!$F$42:$G$54,2,FALSE),"")</f>
        <v>BP9</v>
      </c>
    </row>
    <row r="95" spans="1:25" ht="18" customHeight="1" thickBot="1" x14ac:dyDescent="0.25">
      <c r="A95" s="305"/>
      <c r="B95" s="605"/>
      <c r="C95" s="605"/>
      <c r="D95" s="604"/>
      <c r="E95" s="604"/>
      <c r="F95" s="604"/>
      <c r="G95" s="604"/>
      <c r="H95" s="604"/>
      <c r="I95" s="340"/>
      <c r="J95" s="214"/>
      <c r="K95" s="214"/>
      <c r="L95" s="214"/>
      <c r="M95" s="214"/>
      <c r="N95" s="214"/>
      <c r="O95" s="214"/>
      <c r="P95" s="214"/>
      <c r="Q95" s="214"/>
      <c r="R95" s="324">
        <v>45027</v>
      </c>
      <c r="S95" s="361">
        <v>0.41666666666666669</v>
      </c>
      <c r="T95" s="583" t="s">
        <v>615</v>
      </c>
      <c r="U95" s="584"/>
      <c r="V95" s="584"/>
      <c r="W95" s="585"/>
      <c r="X95" s="340">
        <v>45</v>
      </c>
      <c r="Y95" s="555" t="str">
        <f>IFERROR(VLOOKUP(T95,備品・販売物品一覧!$F$42:$G$54,2,FALSE),"")</f>
        <v>BP15</v>
      </c>
    </row>
    <row r="96" spans="1:25" ht="18" customHeight="1" thickBot="1" x14ac:dyDescent="0.25">
      <c r="A96" s="305"/>
      <c r="B96" s="605"/>
      <c r="C96" s="605"/>
      <c r="D96" s="604"/>
      <c r="E96" s="604"/>
      <c r="F96" s="604"/>
      <c r="G96" s="604"/>
      <c r="H96" s="604"/>
      <c r="I96" s="340"/>
      <c r="J96" s="214"/>
      <c r="K96" s="214"/>
      <c r="L96" s="214"/>
      <c r="M96" s="214"/>
      <c r="N96" s="214"/>
      <c r="O96" s="214"/>
      <c r="P96" s="214"/>
      <c r="Q96" s="214"/>
      <c r="R96" s="305"/>
      <c r="S96" s="362"/>
      <c r="T96" s="583"/>
      <c r="U96" s="584"/>
      <c r="V96" s="584"/>
      <c r="W96" s="585"/>
      <c r="X96" s="340"/>
      <c r="Y96" s="555" t="str">
        <f>IFERROR(VLOOKUP(T96,備品・販売物品一覧!$F$42:$G$54,2,FALSE),"")</f>
        <v/>
      </c>
    </row>
    <row r="97" spans="1:25" ht="18" customHeight="1" thickBot="1" x14ac:dyDescent="0.25">
      <c r="A97" s="305"/>
      <c r="B97" s="605"/>
      <c r="C97" s="605"/>
      <c r="D97" s="604"/>
      <c r="E97" s="604"/>
      <c r="F97" s="604"/>
      <c r="G97" s="604"/>
      <c r="H97" s="604"/>
      <c r="I97" s="340"/>
      <c r="J97" s="214"/>
      <c r="K97" s="214"/>
      <c r="L97" s="214"/>
      <c r="M97" s="214"/>
      <c r="N97" s="214"/>
      <c r="O97" s="214"/>
      <c r="P97" s="214"/>
      <c r="Q97" s="214"/>
      <c r="R97" s="305"/>
      <c r="S97" s="362"/>
      <c r="T97" s="583"/>
      <c r="U97" s="584"/>
      <c r="V97" s="584"/>
      <c r="W97" s="585"/>
      <c r="X97" s="340"/>
      <c r="Y97" s="555" t="str">
        <f>IFERROR(VLOOKUP(T97,備品・販売物品一覧!$F$42:$G$54,2,FALSE),"")</f>
        <v/>
      </c>
    </row>
    <row r="98" spans="1:25" ht="18" customHeight="1" thickBot="1" x14ac:dyDescent="0.25">
      <c r="A98" s="306"/>
      <c r="B98" s="620"/>
      <c r="C98" s="620"/>
      <c r="D98" s="569"/>
      <c r="E98" s="569"/>
      <c r="F98" s="569"/>
      <c r="G98" s="569"/>
      <c r="H98" s="569"/>
      <c r="I98" s="357"/>
      <c r="J98" s="214"/>
      <c r="K98" s="214"/>
      <c r="L98" s="214"/>
      <c r="M98" s="214"/>
      <c r="N98" s="214"/>
      <c r="O98" s="214"/>
      <c r="P98" s="214"/>
      <c r="Q98" s="214"/>
      <c r="R98" s="305"/>
      <c r="S98" s="362"/>
      <c r="T98" s="583"/>
      <c r="U98" s="584"/>
      <c r="V98" s="584"/>
      <c r="W98" s="585"/>
      <c r="X98" s="340"/>
      <c r="Y98" s="555" t="str">
        <f>IFERROR(VLOOKUP(T98,備品・販売物品一覧!$F$42:$G$54,2,FALSE),"")</f>
        <v/>
      </c>
    </row>
    <row r="99" spans="1:25" ht="18" customHeight="1" thickBot="1" x14ac:dyDescent="0.25">
      <c r="A99" s="222" t="s">
        <v>513</v>
      </c>
      <c r="B99" s="215"/>
      <c r="C99" s="215"/>
      <c r="D99" s="216"/>
      <c r="E99" s="216"/>
      <c r="F99" s="216"/>
      <c r="G99" s="216"/>
      <c r="H99" s="216"/>
      <c r="I99" s="217"/>
      <c r="R99" s="305"/>
      <c r="S99" s="362"/>
      <c r="T99" s="604"/>
      <c r="U99" s="604"/>
      <c r="V99" s="604"/>
      <c r="W99" s="604"/>
      <c r="X99" s="340"/>
      <c r="Y99" s="555" t="str">
        <f>IFERROR(VLOOKUP(T99,備品・販売物品一覧!$F$42:$G$54,2,FALSE),"")</f>
        <v/>
      </c>
    </row>
    <row r="100" spans="1:25" ht="18" customHeight="1" thickBot="1" x14ac:dyDescent="0.25">
      <c r="A100" s="222" t="s">
        <v>520</v>
      </c>
      <c r="B100" s="215"/>
      <c r="C100" s="215"/>
      <c r="D100" s="216"/>
      <c r="E100" s="216"/>
      <c r="F100" s="216"/>
      <c r="G100" s="216"/>
      <c r="H100" s="216"/>
      <c r="I100" s="217"/>
      <c r="R100" s="378"/>
      <c r="S100" s="379"/>
      <c r="T100" s="619"/>
      <c r="U100" s="619"/>
      <c r="V100" s="619"/>
      <c r="W100" s="619"/>
      <c r="X100" s="439"/>
      <c r="Y100" s="555" t="str">
        <f>IFERROR(VLOOKUP(T100,備品・販売物品一覧!$F$42:$G$54,2,FALSE),"")</f>
        <v/>
      </c>
    </row>
    <row r="101" spans="1:25" ht="18" customHeight="1" x14ac:dyDescent="0.2">
      <c r="D101"/>
      <c r="E101"/>
      <c r="F101"/>
      <c r="G101"/>
      <c r="H101"/>
      <c r="I101"/>
      <c r="R101" s="66" t="s">
        <v>607</v>
      </c>
      <c r="U101" s="214"/>
      <c r="V101" s="214"/>
      <c r="W101" s="214"/>
    </row>
    <row r="102" spans="1:25" ht="18" customHeight="1" x14ac:dyDescent="0.2">
      <c r="D102"/>
      <c r="E102"/>
      <c r="F102"/>
      <c r="G102"/>
      <c r="H102"/>
      <c r="I102"/>
      <c r="Y102"/>
    </row>
    <row r="103" spans="1:25" ht="18" customHeight="1" x14ac:dyDescent="0.2">
      <c r="D103"/>
      <c r="E103"/>
      <c r="F103"/>
      <c r="G103"/>
      <c r="H103"/>
      <c r="I103"/>
      <c r="U103" s="214"/>
      <c r="V103" s="214"/>
      <c r="W103" s="214"/>
    </row>
    <row r="104" spans="1:25" ht="23.15" customHeight="1" thickBot="1" x14ac:dyDescent="0.25">
      <c r="A104" s="219"/>
      <c r="B104" s="219"/>
      <c r="C104" s="219"/>
      <c r="D104" s="220"/>
      <c r="E104" s="220"/>
      <c r="F104" s="220"/>
      <c r="G104" s="220"/>
      <c r="H104" s="220"/>
      <c r="I104" s="221"/>
      <c r="J104" s="213"/>
      <c r="K104" s="483"/>
      <c r="L104" s="483"/>
      <c r="M104" s="483"/>
      <c r="N104" s="483"/>
      <c r="O104" s="483"/>
      <c r="P104" s="483"/>
      <c r="Q104" s="213"/>
      <c r="R104" s="213"/>
      <c r="S104" s="213"/>
      <c r="T104" s="213"/>
      <c r="U104" s="218"/>
      <c r="V104" s="218"/>
      <c r="W104" s="218"/>
      <c r="X104" s="213"/>
      <c r="Y104" s="235"/>
    </row>
    <row r="105" spans="1:25" ht="13.5" customHeight="1" x14ac:dyDescent="0.2">
      <c r="A105" s="215"/>
      <c r="B105" s="215"/>
      <c r="C105" s="215"/>
      <c r="D105" s="216"/>
      <c r="E105" s="216"/>
      <c r="F105" s="216"/>
      <c r="G105" s="216"/>
      <c r="H105" s="216"/>
      <c r="I105" s="217"/>
      <c r="U105" s="214"/>
      <c r="V105" s="214"/>
      <c r="W105" s="214"/>
    </row>
    <row r="106" spans="1:25" s="6" customFormat="1" ht="25" customHeight="1" x14ac:dyDescent="0.2">
      <c r="A106" s="6" t="s">
        <v>629</v>
      </c>
      <c r="D106" s="105"/>
      <c r="E106" s="105"/>
      <c r="F106" s="105"/>
      <c r="G106" s="105"/>
      <c r="H106" s="105"/>
      <c r="I106" s="105"/>
      <c r="W106" s="301"/>
      <c r="Y106" s="68"/>
    </row>
    <row r="107" spans="1:25" s="6" customFormat="1" ht="25" customHeight="1" thickBot="1" x14ac:dyDescent="0.25">
      <c r="B107" s="68"/>
      <c r="C107" s="68"/>
      <c r="D107" s="68"/>
      <c r="E107" s="68"/>
      <c r="F107" s="68"/>
      <c r="G107" s="68"/>
      <c r="H107" s="105"/>
      <c r="I107" s="105"/>
      <c r="U107" s="384"/>
      <c r="Y107" s="68"/>
    </row>
    <row r="108" spans="1:25" s="6" customFormat="1" ht="25" customHeight="1" x14ac:dyDescent="0.2">
      <c r="A108" s="419">
        <v>201</v>
      </c>
      <c r="B108" s="614" t="s">
        <v>497</v>
      </c>
      <c r="C108" s="615"/>
      <c r="D108" s="616"/>
      <c r="E108" s="693" t="s">
        <v>536</v>
      </c>
      <c r="F108" s="615"/>
      <c r="G108" s="615"/>
      <c r="H108" s="615"/>
      <c r="I108" s="694"/>
      <c r="J108" s="6" t="s">
        <v>605</v>
      </c>
      <c r="U108" s="384"/>
      <c r="V108" s="384"/>
      <c r="W108" s="384"/>
      <c r="X108" s="384"/>
      <c r="Y108" s="68"/>
    </row>
    <row r="109" spans="1:25" s="6" customFormat="1" ht="25" customHeight="1" x14ac:dyDescent="0.2">
      <c r="A109" s="419">
        <v>202</v>
      </c>
      <c r="B109" s="606" t="s">
        <v>498</v>
      </c>
      <c r="C109" s="607"/>
      <c r="D109" s="608"/>
      <c r="E109" s="617" t="s">
        <v>627</v>
      </c>
      <c r="F109" s="607"/>
      <c r="G109" s="607"/>
      <c r="H109" s="607"/>
      <c r="I109" s="618"/>
      <c r="J109" s="6" t="s">
        <v>532</v>
      </c>
      <c r="N109" s="385"/>
      <c r="O109" s="385"/>
      <c r="P109" s="385"/>
      <c r="Q109" s="491"/>
      <c r="R109" s="491"/>
      <c r="Y109" s="68"/>
    </row>
    <row r="110" spans="1:25" s="6" customFormat="1" ht="25" customHeight="1" thickBot="1" x14ac:dyDescent="0.25">
      <c r="A110" s="419">
        <v>203</v>
      </c>
      <c r="B110" s="609" t="s">
        <v>499</v>
      </c>
      <c r="C110" s="597"/>
      <c r="D110" s="610"/>
      <c r="E110" s="596" t="s">
        <v>627</v>
      </c>
      <c r="F110" s="597"/>
      <c r="G110" s="597"/>
      <c r="H110" s="597"/>
      <c r="I110" s="598"/>
      <c r="J110" s="6" t="s">
        <v>532</v>
      </c>
      <c r="N110" s="386"/>
      <c r="O110" s="386"/>
      <c r="P110" s="386"/>
      <c r="Q110" s="491"/>
      <c r="R110" s="491"/>
      <c r="Y110" s="68"/>
    </row>
    <row r="111" spans="1:25" s="6" customFormat="1" ht="25" customHeight="1" thickBot="1" x14ac:dyDescent="0.25">
      <c r="A111" s="419">
        <v>204</v>
      </c>
      <c r="B111" s="611" t="s">
        <v>523</v>
      </c>
      <c r="C111" s="612"/>
      <c r="D111" s="613"/>
      <c r="E111" s="691" t="s">
        <v>628</v>
      </c>
      <c r="F111" s="612"/>
      <c r="G111" s="612"/>
      <c r="H111" s="612"/>
      <c r="I111" s="692"/>
      <c r="J111" s="6" t="s">
        <v>532</v>
      </c>
      <c r="N111" s="386"/>
      <c r="O111" s="386"/>
      <c r="P111" s="386"/>
      <c r="Q111" s="491"/>
      <c r="R111" s="491"/>
      <c r="Y111" s="68"/>
    </row>
    <row r="112" spans="1:25" s="6" customFormat="1" ht="25" customHeight="1" x14ac:dyDescent="0.2">
      <c r="A112" s="419">
        <v>212</v>
      </c>
      <c r="B112" s="614" t="s">
        <v>529</v>
      </c>
      <c r="C112" s="615"/>
      <c r="D112" s="616"/>
      <c r="E112" s="693" t="s">
        <v>627</v>
      </c>
      <c r="F112" s="615"/>
      <c r="G112" s="615"/>
      <c r="H112" s="615"/>
      <c r="I112" s="694"/>
      <c r="J112" s="6" t="s">
        <v>532</v>
      </c>
      <c r="N112" s="386"/>
      <c r="O112" s="386"/>
      <c r="P112" s="386"/>
      <c r="Q112" s="491"/>
      <c r="R112" s="491"/>
      <c r="Y112" s="68"/>
    </row>
    <row r="113" spans="1:25" s="6" customFormat="1" ht="25" customHeight="1" x14ac:dyDescent="0.2">
      <c r="A113" s="419">
        <v>213</v>
      </c>
      <c r="B113" s="606" t="s">
        <v>530</v>
      </c>
      <c r="C113" s="607"/>
      <c r="D113" s="608"/>
      <c r="E113" s="617" t="s">
        <v>627</v>
      </c>
      <c r="F113" s="607"/>
      <c r="G113" s="607"/>
      <c r="H113" s="607"/>
      <c r="I113" s="618"/>
      <c r="J113" s="6" t="s">
        <v>532</v>
      </c>
      <c r="N113" s="386"/>
      <c r="O113" s="386"/>
      <c r="P113" s="386"/>
      <c r="Q113" s="491"/>
      <c r="R113" s="491"/>
      <c r="Y113" s="68"/>
    </row>
    <row r="114" spans="1:25" s="6" customFormat="1" ht="25" customHeight="1" thickBot="1" x14ac:dyDescent="0.25">
      <c r="A114" s="419">
        <v>214</v>
      </c>
      <c r="B114" s="689" t="s">
        <v>531</v>
      </c>
      <c r="C114" s="565"/>
      <c r="D114" s="690"/>
      <c r="E114" s="564" t="s">
        <v>627</v>
      </c>
      <c r="F114" s="565"/>
      <c r="G114" s="565"/>
      <c r="H114" s="565"/>
      <c r="I114" s="566"/>
      <c r="J114" s="6" t="s">
        <v>532</v>
      </c>
      <c r="P114" s="491"/>
      <c r="R114" s="491"/>
      <c r="Y114" s="68"/>
    </row>
    <row r="115" spans="1:25" ht="25" customHeight="1" x14ac:dyDescent="0.2">
      <c r="B115" s="573" t="s">
        <v>626</v>
      </c>
      <c r="C115" s="574"/>
      <c r="D115" s="382" t="s">
        <v>623</v>
      </c>
      <c r="E115" s="387" t="s">
        <v>621</v>
      </c>
      <c r="F115" s="586" t="s">
        <v>632</v>
      </c>
      <c r="G115" s="586"/>
      <c r="H115" s="586"/>
      <c r="I115" s="387" t="s">
        <v>630</v>
      </c>
      <c r="J115" s="588" t="s">
        <v>631</v>
      </c>
      <c r="K115" s="819"/>
      <c r="L115" s="820"/>
      <c r="M115" s="387" t="s">
        <v>624</v>
      </c>
      <c r="N115" s="588" t="s">
        <v>625</v>
      </c>
      <c r="O115" s="589"/>
      <c r="V115" s="6"/>
      <c r="W115" s="6"/>
    </row>
    <row r="116" spans="1:25" ht="25" customHeight="1" thickBot="1" x14ac:dyDescent="0.25">
      <c r="B116" s="575" t="s">
        <v>622</v>
      </c>
      <c r="C116" s="576"/>
      <c r="D116" s="383" t="s">
        <v>623</v>
      </c>
      <c r="E116" s="388" t="s">
        <v>621</v>
      </c>
      <c r="F116" s="587" t="s">
        <v>632</v>
      </c>
      <c r="G116" s="587"/>
      <c r="H116" s="587"/>
      <c r="I116" s="388" t="s">
        <v>630</v>
      </c>
      <c r="J116" s="590" t="s">
        <v>631</v>
      </c>
      <c r="K116" s="821"/>
      <c r="L116" s="822"/>
      <c r="M116" s="388" t="s">
        <v>624</v>
      </c>
      <c r="N116" s="590" t="s">
        <v>625</v>
      </c>
      <c r="O116" s="591"/>
      <c r="V116" s="6"/>
    </row>
    <row r="117" spans="1:25" ht="25" customHeight="1" x14ac:dyDescent="0.2">
      <c r="J117" s="6"/>
      <c r="K117" s="6"/>
      <c r="L117" s="6"/>
      <c r="M117" s="6"/>
      <c r="N117" s="6"/>
      <c r="O117" s="6"/>
      <c r="P117" s="6"/>
      <c r="V117" s="6"/>
    </row>
  </sheetData>
  <sheetProtection sheet="1" objects="1" scenarios="1"/>
  <mergeCells count="277">
    <mergeCell ref="J115:L115"/>
    <mergeCell ref="J116:L116"/>
    <mergeCell ref="C4:J4"/>
    <mergeCell ref="A4:B4"/>
    <mergeCell ref="R51:U51"/>
    <mergeCell ref="B47:C47"/>
    <mergeCell ref="D47:G47"/>
    <mergeCell ref="H47:I47"/>
    <mergeCell ref="D54:H54"/>
    <mergeCell ref="B51:C51"/>
    <mergeCell ref="G43:I43"/>
    <mergeCell ref="D52:H52"/>
    <mergeCell ref="D53:H53"/>
    <mergeCell ref="A49:D49"/>
    <mergeCell ref="B48:C48"/>
    <mergeCell ref="D48:G48"/>
    <mergeCell ref="H48:I48"/>
    <mergeCell ref="A45:D45"/>
    <mergeCell ref="D51:H51"/>
    <mergeCell ref="B52:C52"/>
    <mergeCell ref="B53:C53"/>
    <mergeCell ref="D46:G46"/>
    <mergeCell ref="H46:I46"/>
    <mergeCell ref="D50:H50"/>
    <mergeCell ref="R65:X67"/>
    <mergeCell ref="B67:C67"/>
    <mergeCell ref="X55:Y55"/>
    <mergeCell ref="X56:Y56"/>
    <mergeCell ref="A63:D63"/>
    <mergeCell ref="B66:C66"/>
    <mergeCell ref="B61:J61"/>
    <mergeCell ref="R61:S61"/>
    <mergeCell ref="T61:U61"/>
    <mergeCell ref="W61:X61"/>
    <mergeCell ref="D55:H55"/>
    <mergeCell ref="A56:D56"/>
    <mergeCell ref="B64:C64"/>
    <mergeCell ref="B65:C65"/>
    <mergeCell ref="D59:H59"/>
    <mergeCell ref="R21:R22"/>
    <mergeCell ref="S21:S22"/>
    <mergeCell ref="B34:C34"/>
    <mergeCell ref="B36:C36"/>
    <mergeCell ref="B37:C37"/>
    <mergeCell ref="B39:C39"/>
    <mergeCell ref="B40:C40"/>
    <mergeCell ref="B41:C41"/>
    <mergeCell ref="B42:C42"/>
    <mergeCell ref="D33:E33"/>
    <mergeCell ref="B27:C27"/>
    <mergeCell ref="B30:C30"/>
    <mergeCell ref="B31:C31"/>
    <mergeCell ref="B32:C32"/>
    <mergeCell ref="B26:C26"/>
    <mergeCell ref="B54:C54"/>
    <mergeCell ref="B55:C55"/>
    <mergeCell ref="X52:Y52"/>
    <mergeCell ref="X53:Y53"/>
    <mergeCell ref="T49:V49"/>
    <mergeCell ref="T50:V50"/>
    <mergeCell ref="R43:S43"/>
    <mergeCell ref="T44:V44"/>
    <mergeCell ref="A33:A42"/>
    <mergeCell ref="A43:C43"/>
    <mergeCell ref="A44:C44"/>
    <mergeCell ref="B46:C46"/>
    <mergeCell ref="X54:Y54"/>
    <mergeCell ref="R46:S50"/>
    <mergeCell ref="I2:Y2"/>
    <mergeCell ref="D19:E19"/>
    <mergeCell ref="D20:E20"/>
    <mergeCell ref="F19:I19"/>
    <mergeCell ref="F20:I20"/>
    <mergeCell ref="E22:F22"/>
    <mergeCell ref="H22:I22"/>
    <mergeCell ref="T8:W8"/>
    <mergeCell ref="T9:W9"/>
    <mergeCell ref="T10:W10"/>
    <mergeCell ref="T11:W11"/>
    <mergeCell ref="T12:W12"/>
    <mergeCell ref="T13:W13"/>
    <mergeCell ref="T14:W14"/>
    <mergeCell ref="T15:W15"/>
    <mergeCell ref="X21:X22"/>
    <mergeCell ref="W3:Y3"/>
    <mergeCell ref="T16:W16"/>
    <mergeCell ref="T21:V22"/>
    <mergeCell ref="W21:W22"/>
    <mergeCell ref="T17:W17"/>
    <mergeCell ref="R4:S4"/>
    <mergeCell ref="T4:U4"/>
    <mergeCell ref="W4:X4"/>
    <mergeCell ref="T81:W81"/>
    <mergeCell ref="B9:C9"/>
    <mergeCell ref="B10:C10"/>
    <mergeCell ref="B11:C11"/>
    <mergeCell ref="B12:C12"/>
    <mergeCell ref="B13:C13"/>
    <mergeCell ref="B14:C14"/>
    <mergeCell ref="B15:C15"/>
    <mergeCell ref="B16:C16"/>
    <mergeCell ref="B17:C17"/>
    <mergeCell ref="B18:C18"/>
    <mergeCell ref="B19:C19"/>
    <mergeCell ref="B21:C21"/>
    <mergeCell ref="B22:C22"/>
    <mergeCell ref="B23:C23"/>
    <mergeCell ref="D24:I24"/>
    <mergeCell ref="B20:C20"/>
    <mergeCell ref="D37:E37"/>
    <mergeCell ref="T37:W37"/>
    <mergeCell ref="T25:V25"/>
    <mergeCell ref="T18:W18"/>
    <mergeCell ref="T19:W19"/>
    <mergeCell ref="F39:G39"/>
    <mergeCell ref="T23:V23"/>
    <mergeCell ref="D95:H95"/>
    <mergeCell ref="B96:C96"/>
    <mergeCell ref="B91:C91"/>
    <mergeCell ref="D91:H91"/>
    <mergeCell ref="B81:C81"/>
    <mergeCell ref="A70:J72"/>
    <mergeCell ref="B73:C73"/>
    <mergeCell ref="B74:C74"/>
    <mergeCell ref="B75:C75"/>
    <mergeCell ref="B76:C76"/>
    <mergeCell ref="F73:G73"/>
    <mergeCell ref="F74:G74"/>
    <mergeCell ref="F75:G75"/>
    <mergeCell ref="F76:G76"/>
    <mergeCell ref="D81:H81"/>
    <mergeCell ref="F77:G77"/>
    <mergeCell ref="D15:I15"/>
    <mergeCell ref="B92:C92"/>
    <mergeCell ref="D92:H92"/>
    <mergeCell ref="D82:H82"/>
    <mergeCell ref="D85:H85"/>
    <mergeCell ref="B113:D113"/>
    <mergeCell ref="B114:D114"/>
    <mergeCell ref="F36:G36"/>
    <mergeCell ref="F37:G37"/>
    <mergeCell ref="H34:I34"/>
    <mergeCell ref="H35:I35"/>
    <mergeCell ref="H36:I36"/>
    <mergeCell ref="H37:I37"/>
    <mergeCell ref="D39:E39"/>
    <mergeCell ref="E111:I111"/>
    <mergeCell ref="E112:I112"/>
    <mergeCell ref="E108:I108"/>
    <mergeCell ref="E109:I109"/>
    <mergeCell ref="B93:C93"/>
    <mergeCell ref="D93:H93"/>
    <mergeCell ref="B94:C94"/>
    <mergeCell ref="D94:H94"/>
    <mergeCell ref="B95:C95"/>
    <mergeCell ref="D7:I7"/>
    <mergeCell ref="D8:I8"/>
    <mergeCell ref="D10:I10"/>
    <mergeCell ref="D11:I11"/>
    <mergeCell ref="A24:C24"/>
    <mergeCell ref="H40:I40"/>
    <mergeCell ref="F41:G41"/>
    <mergeCell ref="H41:I41"/>
    <mergeCell ref="F42:G42"/>
    <mergeCell ref="H39:I39"/>
    <mergeCell ref="F40:G40"/>
    <mergeCell ref="D16:I16"/>
    <mergeCell ref="D17:I17"/>
    <mergeCell ref="D18:I18"/>
    <mergeCell ref="B25:C25"/>
    <mergeCell ref="A25:A32"/>
    <mergeCell ref="A7:A23"/>
    <mergeCell ref="D40:E40"/>
    <mergeCell ref="D41:E41"/>
    <mergeCell ref="D42:E42"/>
    <mergeCell ref="T38:W38"/>
    <mergeCell ref="D34:E34"/>
    <mergeCell ref="B69:I69"/>
    <mergeCell ref="D14:I14"/>
    <mergeCell ref="F35:G35"/>
    <mergeCell ref="D12:I12"/>
    <mergeCell ref="D13:I13"/>
    <mergeCell ref="T28:V28"/>
    <mergeCell ref="T27:V27"/>
    <mergeCell ref="B68:C68"/>
    <mergeCell ref="D64:H64"/>
    <mergeCell ref="D65:H65"/>
    <mergeCell ref="B50:C50"/>
    <mergeCell ref="B57:C57"/>
    <mergeCell ref="B58:C58"/>
    <mergeCell ref="B59:C59"/>
    <mergeCell ref="D57:H57"/>
    <mergeCell ref="D58:H58"/>
    <mergeCell ref="R57:Y57"/>
    <mergeCell ref="D66:H66"/>
    <mergeCell ref="R58:Y59"/>
    <mergeCell ref="T24:V24"/>
    <mergeCell ref="B7:C7"/>
    <mergeCell ref="B8:C8"/>
    <mergeCell ref="D9:E9"/>
    <mergeCell ref="F9:G9"/>
    <mergeCell ref="H9:I9"/>
    <mergeCell ref="T7:W7"/>
    <mergeCell ref="D67:H67"/>
    <mergeCell ref="D68:H68"/>
    <mergeCell ref="D35:E35"/>
    <mergeCell ref="D36:E36"/>
    <mergeCell ref="T36:W36"/>
    <mergeCell ref="T26:V26"/>
    <mergeCell ref="R30:X34"/>
    <mergeCell ref="U29:V29"/>
    <mergeCell ref="F34:G34"/>
    <mergeCell ref="W41:X50"/>
    <mergeCell ref="T47:V47"/>
    <mergeCell ref="T48:V48"/>
    <mergeCell ref="B28:C28"/>
    <mergeCell ref="B29:C29"/>
    <mergeCell ref="T42:V42"/>
    <mergeCell ref="T39:W39"/>
    <mergeCell ref="H42:I42"/>
    <mergeCell ref="B89:C89"/>
    <mergeCell ref="D89:H89"/>
    <mergeCell ref="B82:C82"/>
    <mergeCell ref="T87:W87"/>
    <mergeCell ref="T88:W88"/>
    <mergeCell ref="T89:W89"/>
    <mergeCell ref="T90:W90"/>
    <mergeCell ref="D84:H84"/>
    <mergeCell ref="T84:W84"/>
    <mergeCell ref="T85:W85"/>
    <mergeCell ref="D83:H83"/>
    <mergeCell ref="D86:H86"/>
    <mergeCell ref="D87:H87"/>
    <mergeCell ref="D90:H90"/>
    <mergeCell ref="T83:W83"/>
    <mergeCell ref="T86:W86"/>
    <mergeCell ref="B83:C83"/>
    <mergeCell ref="B84:C84"/>
    <mergeCell ref="B85:C85"/>
    <mergeCell ref="B86:C86"/>
    <mergeCell ref="B87:C87"/>
    <mergeCell ref="B90:C90"/>
    <mergeCell ref="T82:W82"/>
    <mergeCell ref="B109:D109"/>
    <mergeCell ref="B110:D110"/>
    <mergeCell ref="B111:D111"/>
    <mergeCell ref="B112:D112"/>
    <mergeCell ref="B108:D108"/>
    <mergeCell ref="E113:I113"/>
    <mergeCell ref="T99:W99"/>
    <mergeCell ref="T100:W100"/>
    <mergeCell ref="B98:C98"/>
    <mergeCell ref="D98:H98"/>
    <mergeCell ref="E114:I114"/>
    <mergeCell ref="T43:V43"/>
    <mergeCell ref="T45:V45"/>
    <mergeCell ref="G2:H2"/>
    <mergeCell ref="B115:C115"/>
    <mergeCell ref="B116:C116"/>
    <mergeCell ref="T93:W93"/>
    <mergeCell ref="T94:W94"/>
    <mergeCell ref="T95:W95"/>
    <mergeCell ref="T96:W96"/>
    <mergeCell ref="T97:W97"/>
    <mergeCell ref="T98:W98"/>
    <mergeCell ref="F115:H115"/>
    <mergeCell ref="F116:H116"/>
    <mergeCell ref="N115:O115"/>
    <mergeCell ref="N116:O116"/>
    <mergeCell ref="R55:S55"/>
    <mergeCell ref="R56:S56"/>
    <mergeCell ref="E110:I110"/>
    <mergeCell ref="T41:V41"/>
    <mergeCell ref="T46:V46"/>
    <mergeCell ref="D96:H96"/>
    <mergeCell ref="B97:C97"/>
    <mergeCell ref="D97:H97"/>
  </mergeCells>
  <phoneticPr fontId="8"/>
  <dataValidations count="1">
    <dataValidation type="list" allowBlank="1" showInputMessage="1" showErrorMessage="1" sqref="S23:S28 S8:S14 S37:S39 S45 S42 S16:S19" xr:uid="{7E4C9F48-32C8-478F-A0E5-F9A74ECF73E7}">
      <formula1>"☀,☂,☀☂"</formula1>
    </dataValidation>
  </dataValidations>
  <hyperlinks>
    <hyperlink ref="D18" r:id="rId1" xr:uid="{B132931F-A104-4132-9921-D08EA035296F}"/>
  </hyperlinks>
  <pageMargins left="0.51181102362204722" right="0.31496062992125984" top="0.74803149606299213" bottom="0.35433070866141736" header="0.31496062992125984" footer="0.31496062992125984"/>
  <pageSetup paperSize="8" scale="72" orientation="landscape" r:id="rId2"/>
  <rowBreaks count="2" manualBreakCount="2">
    <brk id="60" max="31" man="1"/>
    <brk id="117" max="18" man="1"/>
  </rowBreaks>
  <ignoredErrors>
    <ignoredError xmlns:x16r3="http://schemas.microsoft.com/office/spreadsheetml/2018/08/main" sqref="C38" x16r3:misleadingFormat="1"/>
  </ignoredErrors>
  <drawing r:id="rId3"/>
  <legacyDrawing r:id="rId4"/>
  <mc:AlternateContent xmlns:mc="http://schemas.openxmlformats.org/markup-compatibility/2006">
    <mc:Choice Requires="x14">
      <controls>
        <mc:AlternateContent xmlns:mc="http://schemas.openxmlformats.org/markup-compatibility/2006">
          <mc:Choice Requires="x14">
            <control shapeId="57358" r:id="rId5" name="Check Box 14">
              <controlPr defaultSize="0" autoFill="0" autoLine="0" autoPict="0">
                <anchor moveWithCells="1">
                  <from>
                    <xdr:col>17</xdr:col>
                    <xdr:colOff>63500</xdr:colOff>
                    <xdr:row>55</xdr:row>
                    <xdr:rowOff>12700</xdr:rowOff>
                  </from>
                  <to>
                    <xdr:col>17</xdr:col>
                    <xdr:colOff>349250</xdr:colOff>
                    <xdr:row>55</xdr:row>
                    <xdr:rowOff>222250</xdr:rowOff>
                  </to>
                </anchor>
              </controlPr>
            </control>
          </mc:Choice>
        </mc:AlternateContent>
        <mc:AlternateContent xmlns:mc="http://schemas.openxmlformats.org/markup-compatibility/2006">
          <mc:Choice Requires="x14">
            <control shapeId="57360" r:id="rId6" name="Check Box 16">
              <controlPr defaultSize="0" autoFill="0" autoLine="0" autoPict="0">
                <anchor moveWithCells="1">
                  <from>
                    <xdr:col>17</xdr:col>
                    <xdr:colOff>63500</xdr:colOff>
                    <xdr:row>54</xdr:row>
                    <xdr:rowOff>12700</xdr:rowOff>
                  </from>
                  <to>
                    <xdr:col>17</xdr:col>
                    <xdr:colOff>349250</xdr:colOff>
                    <xdr:row>54</xdr:row>
                    <xdr:rowOff>222250</xdr:rowOff>
                  </to>
                </anchor>
              </controlPr>
            </control>
          </mc:Choice>
        </mc:AlternateContent>
        <mc:AlternateContent xmlns:mc="http://schemas.openxmlformats.org/markup-compatibility/2006">
          <mc:Choice Requires="x14">
            <control shapeId="57370" r:id="rId7" name="Check Box 26">
              <controlPr defaultSize="0" autoFill="0" autoLine="0" autoPict="0">
                <anchor moveWithCells="1">
                  <from>
                    <xdr:col>3</xdr:col>
                    <xdr:colOff>76200</xdr:colOff>
                    <xdr:row>8</xdr:row>
                    <xdr:rowOff>25400</xdr:rowOff>
                  </from>
                  <to>
                    <xdr:col>3</xdr:col>
                    <xdr:colOff>368300</xdr:colOff>
                    <xdr:row>9</xdr:row>
                    <xdr:rowOff>0</xdr:rowOff>
                  </to>
                </anchor>
              </controlPr>
            </control>
          </mc:Choice>
        </mc:AlternateContent>
        <mc:AlternateContent xmlns:mc="http://schemas.openxmlformats.org/markup-compatibility/2006">
          <mc:Choice Requires="x14">
            <control shapeId="57371" r:id="rId8" name="Check Box 27">
              <controlPr defaultSize="0" autoFill="0" autoLine="0" autoPict="0">
                <anchor moveWithCells="1">
                  <from>
                    <xdr:col>5</xdr:col>
                    <xdr:colOff>6350</xdr:colOff>
                    <xdr:row>8</xdr:row>
                    <xdr:rowOff>25400</xdr:rowOff>
                  </from>
                  <to>
                    <xdr:col>5</xdr:col>
                    <xdr:colOff>292100</xdr:colOff>
                    <xdr:row>9</xdr:row>
                    <xdr:rowOff>6350</xdr:rowOff>
                  </to>
                </anchor>
              </controlPr>
            </control>
          </mc:Choice>
        </mc:AlternateContent>
        <mc:AlternateContent xmlns:mc="http://schemas.openxmlformats.org/markup-compatibility/2006">
          <mc:Choice Requires="x14">
            <control shapeId="57372" r:id="rId9" name="Check Box 28">
              <controlPr defaultSize="0" autoFill="0" autoLine="0" autoPict="0">
                <anchor moveWithCells="1">
                  <from>
                    <xdr:col>7</xdr:col>
                    <xdr:colOff>63500</xdr:colOff>
                    <xdr:row>8</xdr:row>
                    <xdr:rowOff>12700</xdr:rowOff>
                  </from>
                  <to>
                    <xdr:col>7</xdr:col>
                    <xdr:colOff>349250</xdr:colOff>
                    <xdr:row>8</xdr:row>
                    <xdr:rowOff>222250</xdr:rowOff>
                  </to>
                </anchor>
              </controlPr>
            </control>
          </mc:Choice>
        </mc:AlternateContent>
        <mc:AlternateContent xmlns:mc="http://schemas.openxmlformats.org/markup-compatibility/2006">
          <mc:Choice Requires="x14">
            <control shapeId="57373" r:id="rId10" name="Check Box 29">
              <controlPr defaultSize="0" autoFill="0" autoLine="0" autoPict="0">
                <anchor moveWithCells="1">
                  <from>
                    <xdr:col>3</xdr:col>
                    <xdr:colOff>69850</xdr:colOff>
                    <xdr:row>23</xdr:row>
                    <xdr:rowOff>6350</xdr:rowOff>
                  </from>
                  <to>
                    <xdr:col>3</xdr:col>
                    <xdr:colOff>355600</xdr:colOff>
                    <xdr:row>23</xdr:row>
                    <xdr:rowOff>215900</xdr:rowOff>
                  </to>
                </anchor>
              </controlPr>
            </control>
          </mc:Choice>
        </mc:AlternateContent>
        <mc:AlternateContent xmlns:mc="http://schemas.openxmlformats.org/markup-compatibility/2006">
          <mc:Choice Requires="x14">
            <control shapeId="57374" r:id="rId11" name="Check Box 30">
              <controlPr defaultSize="0" autoFill="0" autoLine="0" autoPict="0">
                <anchor moveWithCells="1">
                  <from>
                    <xdr:col>4</xdr:col>
                    <xdr:colOff>76200</xdr:colOff>
                    <xdr:row>23</xdr:row>
                    <xdr:rowOff>12700</xdr:rowOff>
                  </from>
                  <to>
                    <xdr:col>4</xdr:col>
                    <xdr:colOff>361950</xdr:colOff>
                    <xdr:row>23</xdr:row>
                    <xdr:rowOff>222250</xdr:rowOff>
                  </to>
                </anchor>
              </controlPr>
            </control>
          </mc:Choice>
        </mc:AlternateContent>
        <mc:AlternateContent xmlns:mc="http://schemas.openxmlformats.org/markup-compatibility/2006">
          <mc:Choice Requires="x14">
            <control shapeId="57375" r:id="rId12" name="Check Box 31">
              <controlPr defaultSize="0" autoFill="0" autoLine="0" autoPict="0">
                <anchor moveWithCells="1">
                  <from>
                    <xdr:col>3</xdr:col>
                    <xdr:colOff>63500</xdr:colOff>
                    <xdr:row>42</xdr:row>
                    <xdr:rowOff>12700</xdr:rowOff>
                  </from>
                  <to>
                    <xdr:col>3</xdr:col>
                    <xdr:colOff>349250</xdr:colOff>
                    <xdr:row>42</xdr:row>
                    <xdr:rowOff>222250</xdr:rowOff>
                  </to>
                </anchor>
              </controlPr>
            </control>
          </mc:Choice>
        </mc:AlternateContent>
        <mc:AlternateContent xmlns:mc="http://schemas.openxmlformats.org/markup-compatibility/2006">
          <mc:Choice Requires="x14">
            <control shapeId="57376" r:id="rId13" name="Check Box 32">
              <controlPr defaultSize="0" autoFill="0" autoLine="0" autoPict="0">
                <anchor moveWithCells="1">
                  <from>
                    <xdr:col>6</xdr:col>
                    <xdr:colOff>6350</xdr:colOff>
                    <xdr:row>42</xdr:row>
                    <xdr:rowOff>25400</xdr:rowOff>
                  </from>
                  <to>
                    <xdr:col>6</xdr:col>
                    <xdr:colOff>292100</xdr:colOff>
                    <xdr:row>43</xdr:row>
                    <xdr:rowOff>0</xdr:rowOff>
                  </to>
                </anchor>
              </controlPr>
            </control>
          </mc:Choice>
        </mc:AlternateContent>
        <mc:AlternateContent xmlns:mc="http://schemas.openxmlformats.org/markup-compatibility/2006">
          <mc:Choice Requires="x14">
            <control shapeId="57377" r:id="rId14" name="Check Box 33">
              <controlPr defaultSize="0" autoFill="0" autoLine="0" autoPict="0">
                <anchor moveWithCells="1">
                  <from>
                    <xdr:col>3</xdr:col>
                    <xdr:colOff>63500</xdr:colOff>
                    <xdr:row>43</xdr:row>
                    <xdr:rowOff>12700</xdr:rowOff>
                  </from>
                  <to>
                    <xdr:col>3</xdr:col>
                    <xdr:colOff>349250</xdr:colOff>
                    <xdr:row>43</xdr:row>
                    <xdr:rowOff>222250</xdr:rowOff>
                  </to>
                </anchor>
              </controlPr>
            </control>
          </mc:Choice>
        </mc:AlternateContent>
        <mc:AlternateContent xmlns:mc="http://schemas.openxmlformats.org/markup-compatibility/2006">
          <mc:Choice Requires="x14">
            <control shapeId="57378" r:id="rId15" name="Check Box 34">
              <controlPr defaultSize="0" autoFill="0" autoLine="0" autoPict="0">
                <anchor moveWithCells="1">
                  <from>
                    <xdr:col>0</xdr:col>
                    <xdr:colOff>165100</xdr:colOff>
                    <xdr:row>68</xdr:row>
                    <xdr:rowOff>12700</xdr:rowOff>
                  </from>
                  <to>
                    <xdr:col>0</xdr:col>
                    <xdr:colOff>450850</xdr:colOff>
                    <xdr:row>68</xdr:row>
                    <xdr:rowOff>222250</xdr:rowOff>
                  </to>
                </anchor>
              </controlPr>
            </control>
          </mc:Choice>
        </mc:AlternateContent>
        <mc:AlternateContent xmlns:mc="http://schemas.openxmlformats.org/markup-compatibility/2006">
          <mc:Choice Requires="x14">
            <control shapeId="57382" r:id="rId16" name="Check Box 38">
              <controlPr defaultSize="0" autoFill="0" autoLine="0" autoPict="0">
                <anchor moveWithCells="1">
                  <from>
                    <xdr:col>5</xdr:col>
                    <xdr:colOff>184150</xdr:colOff>
                    <xdr:row>23</xdr:row>
                    <xdr:rowOff>6350</xdr:rowOff>
                  </from>
                  <to>
                    <xdr:col>6</xdr:col>
                    <xdr:colOff>6350</xdr:colOff>
                    <xdr:row>23</xdr:row>
                    <xdr:rowOff>215900</xdr:rowOff>
                  </to>
                </anchor>
              </controlPr>
            </control>
          </mc:Choice>
        </mc:AlternateContent>
        <mc:AlternateContent xmlns:mc="http://schemas.openxmlformats.org/markup-compatibility/2006">
          <mc:Choice Requires="x14">
            <control shapeId="57383" r:id="rId17" name="Check Box 39">
              <controlPr defaultSize="0" autoFill="0" autoLine="0" autoPict="0">
                <anchor moveWithCells="1">
                  <from>
                    <xdr:col>6</xdr:col>
                    <xdr:colOff>393700</xdr:colOff>
                    <xdr:row>23</xdr:row>
                    <xdr:rowOff>0</xdr:rowOff>
                  </from>
                  <to>
                    <xdr:col>7</xdr:col>
                    <xdr:colOff>215900</xdr:colOff>
                    <xdr:row>23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xr:uid="{0AA3D132-A66E-4AB8-BC7A-94B976B5C727}">
          <x14:formula1>
            <xm:f>入力フォーム用項目!$B$3:$B$23</xm:f>
          </x14:formula1>
          <xm:sqref>T8</xm:sqref>
        </x14:dataValidation>
        <x14:dataValidation type="list" allowBlank="1" showInputMessage="1" showErrorMessage="1" xr:uid="{485A83E7-EDEF-40EE-B3B0-D669E14D22AD}">
          <x14:formula1>
            <xm:f>入力フォーム用項目!$B$25:$B$26</xm:f>
          </x14:formula1>
          <xm:sqref>T37:T39</xm:sqref>
        </x14:dataValidation>
        <x14:dataValidation type="list" allowBlank="1" showInputMessage="1" showErrorMessage="1" xr:uid="{E9061E88-7222-4100-8A40-F92982A4A7A3}">
          <x14:formula1>
            <xm:f>入力フォーム用項目!$B$34:$B$36</xm:f>
          </x14:formula1>
          <xm:sqref>T42 T45</xm:sqref>
        </x14:dataValidation>
        <x14:dataValidation type="list" allowBlank="1" showInputMessage="1" showErrorMessage="1" xr:uid="{C7AEFA7A-0C5E-44FC-BF72-519C9031ACE9}">
          <x14:formula1>
            <xm:f>入力フォーム用項目!$E$3:$E$28</xm:f>
          </x14:formula1>
          <xm:sqref>D57</xm:sqref>
        </x14:dataValidation>
        <x14:dataValidation type="list" allowBlank="1" xr:uid="{65C81885-5977-4CA2-A3EB-C31E408DE822}">
          <x14:formula1>
            <xm:f>入力フォーム用項目!$B$3:$B$21</xm:f>
          </x14:formula1>
          <xm:sqref>T9:T14</xm:sqref>
        </x14:dataValidation>
        <x14:dataValidation type="list" allowBlank="1" showInputMessage="1" showErrorMessage="1" xr:uid="{8D54E6E4-5AF2-4218-8F26-9A2547C22565}">
          <x14:formula1>
            <xm:f>入力フォーム用項目!$E$30:$E$31</xm:f>
          </x14:formula1>
          <xm:sqref>D47:D48</xm:sqref>
        </x14:dataValidation>
        <x14:dataValidation type="list" allowBlank="1" showInputMessage="1" showErrorMessage="1" xr:uid="{4B85836D-3B79-41CA-9DEA-BA3F669BF3DF}">
          <x14:formula1>
            <xm:f>入力フォーム用項目!$E$3:$E$25</xm:f>
          </x14:formula1>
          <xm:sqref>D65:D68</xm:sqref>
        </x14:dataValidation>
        <x14:dataValidation type="list" allowBlank="1" showInputMessage="1" showErrorMessage="1" xr:uid="{DB7C45DE-6E96-47DE-92C1-0C7B3B03B2F1}">
          <x14:formula1>
            <xm:f>入力フォーム用項目!$E$33:$E$47</xm:f>
          </x14:formula1>
          <xm:sqref>D51:D55</xm:sqref>
        </x14:dataValidation>
        <x14:dataValidation type="list" allowBlank="1" showInputMessage="1" showErrorMessage="1" xr:uid="{DBA4F3E7-937B-4207-9657-F183ADD3C2B6}">
          <x14:formula1>
            <xm:f>入力フォーム用項目!$E$31:$E$32</xm:f>
          </x14:formula1>
          <xm:sqref>D58:H59</xm:sqref>
        </x14:dataValidation>
        <x14:dataValidation type="list" allowBlank="1" showInputMessage="1" showErrorMessage="1" xr:uid="{0D05EC0A-1182-4489-A50A-AD3E93FFC16E}">
          <x14:formula1>
            <xm:f>入力フォーム用項目!#REF!</xm:f>
          </x14:formula1>
          <xm:sqref>D89</xm:sqref>
        </x14:dataValidation>
        <x14:dataValidation type="list" allowBlank="1" showInputMessage="1" showErrorMessage="1" xr:uid="{E6BA2FE9-3C92-41E4-A6FE-1AB5E9A6C6C3}">
          <x14:formula1>
            <xm:f>備品・販売物品一覧!$F$24:$F$39</xm:f>
          </x14:formula1>
          <xm:sqref>D82:H87</xm:sqref>
        </x14:dataValidation>
        <x14:dataValidation type="list" allowBlank="1" showInputMessage="1" showErrorMessage="1" xr:uid="{9AE00344-F3BA-40ED-8102-6779926D6798}">
          <x14:formula1>
            <xm:f>備品・販売物品一覧!$H$24:$H$51</xm:f>
          </x14:formula1>
          <xm:sqref>D90:H98</xm:sqref>
        </x14:dataValidation>
        <x14:dataValidation type="list" allowBlank="1" showInputMessage="1" showErrorMessage="1" xr:uid="{E3644111-0C75-4747-936E-14991E2048AE}">
          <x14:formula1>
            <xm:f>備品・販売物品一覧!$C$24:$C$48</xm:f>
          </x14:formula1>
          <xm:sqref>T82:W90</xm:sqref>
        </x14:dataValidation>
        <x14:dataValidation type="list" allowBlank="1" showInputMessage="1" showErrorMessage="1" xr:uid="{9C8E4B19-7AAE-42E9-BA31-6B7FC88E9034}">
          <x14:formula1>
            <xm:f>備品・販売物品一覧!$F$42:$F$54</xm:f>
          </x14:formula1>
          <xm:sqref>U99:W100 T94:T100</xm:sqref>
        </x14:dataValidation>
        <x14:dataValidation type="list" allowBlank="1" showInputMessage="1" showErrorMessage="1" xr:uid="{718C4C23-4258-4581-97C3-2504FAE941C6}">
          <x14:formula1>
            <xm:f>入力フォーム用項目!$B$37:$B$43</xm:f>
          </x14:formula1>
          <xm:sqref>T42:T43 T45:T50</xm:sqref>
        </x14:dataValidation>
        <x14:dataValidation type="list" allowBlank="1" showInputMessage="1" showErrorMessage="1" xr:uid="{7FB93312-7D35-4210-A3EF-0BDE05E0A1E3}">
          <x14:formula1>
            <xm:f>入力フォーム用項目!$B$46:$B$53</xm:f>
          </x14:formula1>
          <xm:sqref>T16:W16</xm:sqref>
        </x14:dataValidation>
        <x14:dataValidation type="list" allowBlank="1" xr:uid="{C0249E12-6A62-466D-932C-AEE257976249}">
          <x14:formula1>
            <xm:f>入力フォーム用項目!$B$46:$B$53</xm:f>
          </x14:formula1>
          <xm:sqref>T17:W19</xm:sqref>
        </x14:dataValidation>
        <x14:dataValidation type="list" allowBlank="1" showInputMessage="1" showErrorMessage="1" xr:uid="{27FA78E9-0A2D-40C7-880E-627CF75700D2}">
          <x14:formula1>
            <xm:f>入力フォーム用項目!$B$28:$B$32</xm:f>
          </x14:formula1>
          <xm:sqref>T23:V28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4"/>
  <sheetViews>
    <sheetView showZeros="0" view="pageBreakPreview" zoomScaleNormal="100" zoomScaleSheetLayoutView="100" workbookViewId="0">
      <selection activeCell="B1" sqref="E1"/>
    </sheetView>
  </sheetViews>
  <sheetFormatPr defaultColWidth="9" defaultRowHeight="13" x14ac:dyDescent="0.2"/>
  <cols>
    <col min="1" max="1" width="6.90625" style="86" customWidth="1"/>
    <col min="2" max="2" width="10.6328125" style="86" customWidth="1"/>
    <col min="3" max="3" width="9" style="86"/>
    <col min="4" max="4" width="9.6328125" style="86" customWidth="1"/>
    <col min="5" max="5" width="10.6328125" style="86" customWidth="1"/>
    <col min="6" max="6" width="10.90625" style="86" customWidth="1"/>
    <col min="7" max="7" width="11.1796875" style="86" customWidth="1"/>
    <col min="8" max="10" width="10.6328125" style="86" customWidth="1"/>
    <col min="11" max="11" width="9.90625" style="86" customWidth="1"/>
    <col min="12" max="12" width="3.453125" style="86" customWidth="1"/>
    <col min="13" max="16384" width="9" style="86"/>
  </cols>
  <sheetData>
    <row r="1" spans="1:11" x14ac:dyDescent="0.2">
      <c r="A1" s="22" t="s">
        <v>21</v>
      </c>
      <c r="H1" s="87"/>
      <c r="I1" s="87"/>
      <c r="J1" s="87"/>
      <c r="K1" s="87"/>
    </row>
    <row r="2" spans="1:11" x14ac:dyDescent="0.2">
      <c r="A2" s="950" t="s">
        <v>22</v>
      </c>
      <c r="B2" s="950"/>
      <c r="C2" s="950"/>
      <c r="D2" s="950"/>
      <c r="E2" s="950"/>
      <c r="F2" s="950"/>
      <c r="G2" s="951"/>
      <c r="H2" s="948" t="s">
        <v>136</v>
      </c>
      <c r="I2" s="957" t="s">
        <v>137</v>
      </c>
      <c r="J2" s="946" t="s">
        <v>138</v>
      </c>
      <c r="K2" s="948" t="s">
        <v>139</v>
      </c>
    </row>
    <row r="3" spans="1:11" ht="3.75" customHeight="1" x14ac:dyDescent="0.2">
      <c r="A3" s="883"/>
      <c r="B3" s="883"/>
      <c r="C3" s="883"/>
      <c r="D3" s="883"/>
      <c r="E3" s="883"/>
      <c r="F3" s="883"/>
      <c r="G3" s="878"/>
      <c r="H3" s="949"/>
      <c r="I3" s="958"/>
      <c r="J3" s="947"/>
      <c r="K3" s="949"/>
    </row>
    <row r="4" spans="1:11" ht="18.75" customHeight="1" x14ac:dyDescent="0.2">
      <c r="A4" s="883" t="s">
        <v>174</v>
      </c>
      <c r="B4" s="883"/>
      <c r="C4" s="883"/>
      <c r="D4" s="883"/>
      <c r="E4" s="883"/>
      <c r="F4" s="883"/>
      <c r="G4" s="878"/>
      <c r="H4" s="953"/>
      <c r="I4" s="883"/>
      <c r="J4" s="952"/>
      <c r="K4" s="953"/>
    </row>
    <row r="5" spans="1:11" ht="15.75" customHeight="1" thickBot="1" x14ac:dyDescent="0.25">
      <c r="A5" s="955"/>
      <c r="B5" s="955"/>
      <c r="C5" s="955"/>
      <c r="D5" s="955"/>
      <c r="E5" s="955"/>
      <c r="F5" s="955"/>
      <c r="G5" s="956"/>
      <c r="H5" s="959"/>
      <c r="I5" s="883"/>
      <c r="J5" s="952"/>
      <c r="K5" s="954"/>
    </row>
    <row r="6" spans="1:11" ht="13.5" thickTop="1" x14ac:dyDescent="0.2">
      <c r="A6" s="882"/>
      <c r="B6" s="884"/>
      <c r="C6" s="885"/>
      <c r="D6" s="885"/>
      <c r="E6" s="885"/>
      <c r="F6" s="885"/>
      <c r="G6" s="885"/>
      <c r="H6" s="885"/>
      <c r="I6" s="885"/>
      <c r="J6" s="885"/>
      <c r="K6" s="886"/>
    </row>
    <row r="7" spans="1:11" ht="17.25" customHeight="1" x14ac:dyDescent="0.2">
      <c r="A7" s="882"/>
      <c r="B7" s="887" t="s">
        <v>182</v>
      </c>
      <c r="C7" s="888"/>
      <c r="D7" s="888"/>
      <c r="E7" s="888"/>
      <c r="F7" s="888"/>
      <c r="G7" s="888"/>
      <c r="H7" s="888"/>
      <c r="I7" s="888"/>
      <c r="J7" s="888"/>
      <c r="K7" s="889"/>
    </row>
    <row r="8" spans="1:11" x14ac:dyDescent="0.2">
      <c r="A8" s="882"/>
      <c r="B8" s="914">
        <f ca="1">TODAY()</f>
        <v>44988</v>
      </c>
      <c r="C8" s="915"/>
      <c r="D8" s="915"/>
      <c r="E8" s="915"/>
      <c r="F8" s="915"/>
      <c r="G8" s="915"/>
      <c r="H8" s="915"/>
      <c r="I8" s="915"/>
      <c r="J8" s="915"/>
      <c r="K8" s="916"/>
    </row>
    <row r="9" spans="1:11" ht="15" customHeight="1" thickBot="1" x14ac:dyDescent="0.25">
      <c r="A9" s="882"/>
      <c r="B9" s="917" t="s">
        <v>175</v>
      </c>
      <c r="C9" s="883"/>
      <c r="D9" s="883"/>
      <c r="E9" s="883"/>
      <c r="F9" s="883"/>
      <c r="G9" s="883"/>
      <c r="H9" s="883"/>
      <c r="I9" s="883"/>
      <c r="J9" s="883"/>
      <c r="K9" s="882"/>
    </row>
    <row r="10" spans="1:11" ht="25" customHeight="1" thickBot="1" x14ac:dyDescent="0.25">
      <c r="A10" s="882"/>
      <c r="B10" s="32" t="s">
        <v>10</v>
      </c>
      <c r="C10" s="918" t="s">
        <v>42</v>
      </c>
      <c r="D10" s="919"/>
      <c r="E10" s="261" t="str">
        <f>注文シート!D7</f>
        <v>357-0111</v>
      </c>
      <c r="F10" s="927" t="str">
        <f>注文シート!D8</f>
        <v>飯能市上名栗1289-2</v>
      </c>
      <c r="G10" s="928"/>
      <c r="H10" s="928"/>
      <c r="I10" s="928"/>
      <c r="J10" s="928"/>
      <c r="K10" s="929"/>
    </row>
    <row r="11" spans="1:11" ht="25" customHeight="1" x14ac:dyDescent="0.2">
      <c r="A11" s="882"/>
      <c r="B11" s="32" t="s">
        <v>23</v>
      </c>
      <c r="C11" s="925" t="s">
        <v>41</v>
      </c>
      <c r="D11" s="926"/>
      <c r="E11" s="923" t="str">
        <f>注文シート!D10</f>
        <v xml:space="preserve"> 名栗げんきプラザ</v>
      </c>
      <c r="F11" s="842"/>
      <c r="G11" s="842"/>
      <c r="H11" s="842"/>
      <c r="I11" s="842"/>
      <c r="J11" s="842"/>
      <c r="K11" s="843"/>
    </row>
    <row r="12" spans="1:11" ht="25" customHeight="1" x14ac:dyDescent="0.2">
      <c r="A12" s="882"/>
      <c r="B12" s="33" t="s">
        <v>24</v>
      </c>
      <c r="C12" s="925" t="s">
        <v>43</v>
      </c>
      <c r="D12" s="926"/>
      <c r="E12" s="924" t="str">
        <f>注文シート!D11</f>
        <v>名栗　太郎</v>
      </c>
      <c r="F12" s="899"/>
      <c r="G12" s="899"/>
      <c r="H12" s="899"/>
      <c r="I12" s="899"/>
      <c r="J12" s="899"/>
      <c r="K12" s="900"/>
    </row>
    <row r="13" spans="1:11" ht="22.5" customHeight="1" x14ac:dyDescent="0.2">
      <c r="A13" s="882"/>
      <c r="B13" s="34" t="s">
        <v>25</v>
      </c>
      <c r="C13" s="925" t="s">
        <v>44</v>
      </c>
      <c r="D13" s="926"/>
      <c r="E13" s="95" t="s">
        <v>181</v>
      </c>
      <c r="F13" s="940" t="str">
        <f>注文シート!D14</f>
        <v>042-979-1011</v>
      </c>
      <c r="G13" s="941"/>
      <c r="H13" s="45" t="s">
        <v>105</v>
      </c>
      <c r="I13" s="940" t="str">
        <f>注文シート!D16</f>
        <v>042-979-1013</v>
      </c>
      <c r="J13" s="942"/>
      <c r="K13" s="943"/>
    </row>
    <row r="14" spans="1:11" x14ac:dyDescent="0.2">
      <c r="A14" s="882"/>
      <c r="B14" s="917"/>
      <c r="C14" s="883"/>
      <c r="D14" s="883"/>
      <c r="E14" s="883"/>
      <c r="F14" s="883"/>
      <c r="G14" s="883"/>
      <c r="H14" s="883"/>
      <c r="I14" s="883"/>
      <c r="J14" s="883"/>
      <c r="K14" s="882"/>
    </row>
    <row r="15" spans="1:11" x14ac:dyDescent="0.2">
      <c r="A15" s="882"/>
      <c r="B15" s="917" t="s">
        <v>540</v>
      </c>
      <c r="C15" s="883"/>
      <c r="D15" s="883"/>
      <c r="E15" s="883"/>
      <c r="F15" s="883"/>
      <c r="G15" s="883"/>
      <c r="H15" s="883"/>
      <c r="I15" s="883"/>
      <c r="J15" s="883"/>
      <c r="K15" s="882"/>
    </row>
    <row r="16" spans="1:11" x14ac:dyDescent="0.2">
      <c r="A16" s="882"/>
      <c r="B16" s="920"/>
      <c r="C16" s="921"/>
      <c r="D16" s="921"/>
      <c r="E16" s="921"/>
      <c r="F16" s="921"/>
      <c r="G16" s="921"/>
      <c r="H16" s="921"/>
      <c r="I16" s="921"/>
      <c r="J16" s="921"/>
      <c r="K16" s="922"/>
    </row>
    <row r="17" spans="1:12" x14ac:dyDescent="0.2">
      <c r="A17" s="882"/>
      <c r="B17" s="920" t="s">
        <v>26</v>
      </c>
      <c r="C17" s="921"/>
      <c r="D17" s="921"/>
      <c r="E17" s="921"/>
      <c r="F17" s="921"/>
      <c r="G17" s="921"/>
      <c r="H17" s="921"/>
      <c r="I17" s="921"/>
      <c r="J17" s="921"/>
      <c r="K17" s="922"/>
    </row>
    <row r="18" spans="1:12" x14ac:dyDescent="0.2">
      <c r="A18" s="882"/>
      <c r="B18" s="960"/>
      <c r="C18" s="961"/>
      <c r="D18" s="961"/>
      <c r="E18" s="961"/>
      <c r="F18" s="961"/>
      <c r="G18" s="961"/>
      <c r="H18" s="961"/>
      <c r="I18" s="961"/>
      <c r="J18" s="961"/>
      <c r="K18" s="962"/>
    </row>
    <row r="19" spans="1:12" ht="13.5" customHeight="1" x14ac:dyDescent="0.2">
      <c r="A19" s="882"/>
      <c r="B19" s="848" t="s">
        <v>27</v>
      </c>
      <c r="C19" s="849"/>
      <c r="D19" s="931" t="str">
        <f>注文シート!D17</f>
        <v>集団生活を通して規律を守る大切さや、協調性を学ぶ</v>
      </c>
      <c r="E19" s="932"/>
      <c r="F19" s="932"/>
      <c r="G19" s="932"/>
      <c r="H19" s="932"/>
      <c r="I19" s="932"/>
      <c r="J19" s="932"/>
      <c r="K19" s="933"/>
    </row>
    <row r="20" spans="1:12" x14ac:dyDescent="0.2">
      <c r="A20" s="882"/>
      <c r="B20" s="930"/>
      <c r="C20" s="906"/>
      <c r="D20" s="934"/>
      <c r="E20" s="935"/>
      <c r="F20" s="935"/>
      <c r="G20" s="935"/>
      <c r="H20" s="935"/>
      <c r="I20" s="935"/>
      <c r="J20" s="935"/>
      <c r="K20" s="936"/>
    </row>
    <row r="21" spans="1:12" x14ac:dyDescent="0.2">
      <c r="A21" s="882"/>
      <c r="B21" s="850"/>
      <c r="C21" s="851"/>
      <c r="D21" s="937"/>
      <c r="E21" s="938"/>
      <c r="F21" s="938"/>
      <c r="G21" s="938"/>
      <c r="H21" s="938"/>
      <c r="I21" s="938"/>
      <c r="J21" s="938"/>
      <c r="K21" s="939"/>
    </row>
    <row r="22" spans="1:12" ht="24" customHeight="1" x14ac:dyDescent="0.2">
      <c r="A22" s="882"/>
      <c r="B22" s="848" t="s">
        <v>28</v>
      </c>
      <c r="C22" s="849"/>
      <c r="D22" s="944" t="str">
        <f>注文シート!D19</f>
        <v>2023年</v>
      </c>
      <c r="E22" s="945"/>
      <c r="F22" s="830">
        <f>注文シート!F19</f>
        <v>45026</v>
      </c>
      <c r="G22" s="831"/>
      <c r="H22" s="391" t="str">
        <f>注文シート!E21</f>
        <v>13時</v>
      </c>
      <c r="I22" s="392" t="str">
        <f>注文シート!F21</f>
        <v>00分</v>
      </c>
      <c r="J22" s="390"/>
      <c r="K22" s="390" t="s">
        <v>449</v>
      </c>
      <c r="L22" s="146"/>
    </row>
    <row r="23" spans="1:12" ht="24" customHeight="1" x14ac:dyDescent="0.2">
      <c r="A23" s="882"/>
      <c r="B23" s="850"/>
      <c r="C23" s="851"/>
      <c r="D23" s="944" t="str">
        <f>注文シート!D20</f>
        <v>2023年</v>
      </c>
      <c r="E23" s="945"/>
      <c r="F23" s="830">
        <f>注文シート!F20</f>
        <v>45027</v>
      </c>
      <c r="G23" s="831"/>
      <c r="H23" s="394" t="str">
        <f>注文シート!H21</f>
        <v>13時</v>
      </c>
      <c r="I23" s="395" t="str">
        <f>注文シート!I21</f>
        <v>30分</v>
      </c>
      <c r="J23" s="393"/>
      <c r="K23" s="390" t="s">
        <v>450</v>
      </c>
      <c r="L23" s="146"/>
    </row>
    <row r="24" spans="1:12" ht="25" customHeight="1" x14ac:dyDescent="0.2">
      <c r="A24" s="882"/>
      <c r="B24" s="846" t="s">
        <v>29</v>
      </c>
      <c r="C24" s="847"/>
      <c r="D24" s="264" t="s">
        <v>441</v>
      </c>
      <c r="E24" s="265">
        <f>注文シート!E25+注文シート!E26+注文シート!E27+注文シート!E28+注文シート!E29+注文シート!E30+注文シート!E31+注文シート!E32</f>
        <v>28</v>
      </c>
      <c r="F24" s="264" t="s">
        <v>442</v>
      </c>
      <c r="G24" s="266">
        <f>注文シート!H25+注文シート!H26+注文シート!H27+注文シート!H28+注文シート!H29+注文シート!H30+注文シート!H31+注文シート!H32</f>
        <v>17</v>
      </c>
      <c r="H24" s="250" t="s">
        <v>391</v>
      </c>
      <c r="I24" s="249">
        <f>E24+G24</f>
        <v>45</v>
      </c>
      <c r="J24" s="263"/>
      <c r="K24" s="262"/>
    </row>
    <row r="25" spans="1:12" ht="18" customHeight="1" x14ac:dyDescent="0.2">
      <c r="A25" s="882"/>
      <c r="B25" s="904" t="s">
        <v>106</v>
      </c>
      <c r="C25" s="849"/>
      <c r="D25" s="138" t="s">
        <v>633</v>
      </c>
      <c r="E25" s="901" t="str">
        <f>注文シート!D13</f>
        <v>ナグリ　ハナコ</v>
      </c>
      <c r="F25" s="902"/>
      <c r="G25" s="903"/>
      <c r="H25" s="908" t="s">
        <v>146</v>
      </c>
      <c r="I25" s="840" t="str">
        <f>注文シート!D15</f>
        <v>090-0000-0000</v>
      </c>
      <c r="J25" s="840"/>
      <c r="K25" s="841"/>
    </row>
    <row r="26" spans="1:12" ht="12" customHeight="1" x14ac:dyDescent="0.2">
      <c r="A26" s="882"/>
      <c r="B26" s="905"/>
      <c r="C26" s="906"/>
      <c r="D26" s="894" t="s">
        <v>289</v>
      </c>
      <c r="E26" s="895" t="str">
        <f>注文シート!D12</f>
        <v>名栗　花子</v>
      </c>
      <c r="F26" s="895"/>
      <c r="G26" s="895"/>
      <c r="H26" s="909"/>
      <c r="I26" s="842"/>
      <c r="J26" s="842"/>
      <c r="K26" s="843"/>
    </row>
    <row r="27" spans="1:12" ht="27" customHeight="1" thickBot="1" x14ac:dyDescent="0.25">
      <c r="A27" s="882"/>
      <c r="B27" s="907"/>
      <c r="C27" s="851"/>
      <c r="D27" s="863"/>
      <c r="E27" s="896"/>
      <c r="F27" s="896"/>
      <c r="G27" s="897"/>
      <c r="H27" s="94" t="s">
        <v>180</v>
      </c>
      <c r="I27" s="898" t="str">
        <f>注文シート!D18</f>
        <v>naguri@tokyu-com.co.jp</v>
      </c>
      <c r="J27" s="899"/>
      <c r="K27" s="900"/>
    </row>
    <row r="28" spans="1:12" ht="20.149999999999999" customHeight="1" thickTop="1" x14ac:dyDescent="0.2">
      <c r="A28" s="882"/>
      <c r="B28" s="42" t="s">
        <v>30</v>
      </c>
      <c r="C28" s="862" t="s">
        <v>299</v>
      </c>
      <c r="D28" s="862" t="s">
        <v>31</v>
      </c>
      <c r="E28" s="864" t="s">
        <v>32</v>
      </c>
      <c r="F28" s="865"/>
      <c r="G28" s="865"/>
      <c r="H28" s="865"/>
      <c r="I28" s="865"/>
      <c r="J28" s="866"/>
      <c r="K28" s="39" t="s">
        <v>142</v>
      </c>
    </row>
    <row r="29" spans="1:12" ht="25" customHeight="1" x14ac:dyDescent="0.2">
      <c r="A29" s="882"/>
      <c r="B29" s="29" t="s">
        <v>840</v>
      </c>
      <c r="C29" s="863"/>
      <c r="D29" s="863"/>
      <c r="E29" s="29" t="s">
        <v>306</v>
      </c>
      <c r="F29" s="30" t="s">
        <v>307</v>
      </c>
      <c r="G29" s="150" t="s">
        <v>308</v>
      </c>
      <c r="H29" s="150" t="s">
        <v>33</v>
      </c>
      <c r="I29" s="31" t="s">
        <v>140</v>
      </c>
      <c r="J29" s="38" t="s">
        <v>141</v>
      </c>
      <c r="K29" s="40" t="s">
        <v>143</v>
      </c>
    </row>
    <row r="30" spans="1:12" ht="17.149999999999999" customHeight="1" x14ac:dyDescent="0.2">
      <c r="A30" s="882"/>
      <c r="B30" s="422" t="s">
        <v>671</v>
      </c>
      <c r="C30" s="867">
        <f>F22</f>
        <v>45026</v>
      </c>
      <c r="D30" s="200">
        <f>E24</f>
        <v>28</v>
      </c>
      <c r="E30" s="837">
        <f>注文シート!E27+注文シート!H27</f>
        <v>25</v>
      </c>
      <c r="F30" s="860">
        <f>注文シート!E28+注文シート!H28</f>
        <v>2</v>
      </c>
      <c r="G30" s="837">
        <f>注文シート!E29+注文シート!H29</f>
        <v>0</v>
      </c>
      <c r="H30" s="837">
        <f>注文シート!E30+注文シート!H30+注文シート!E31+注文シート!H31</f>
        <v>15</v>
      </c>
      <c r="I30" s="857">
        <f>注文シート!E32+注文シート!H32</f>
        <v>0</v>
      </c>
      <c r="J30" s="835">
        <f>注文シート!E25+注文シート!H25+注文シート!E26+注文シート!H26</f>
        <v>3</v>
      </c>
      <c r="K30" s="910"/>
    </row>
    <row r="31" spans="1:12" ht="17.149999999999999" customHeight="1" x14ac:dyDescent="0.2">
      <c r="A31" s="882"/>
      <c r="B31" s="424" t="s">
        <v>670</v>
      </c>
      <c r="C31" s="868"/>
      <c r="D31" s="200">
        <f>G24</f>
        <v>17</v>
      </c>
      <c r="E31" s="838"/>
      <c r="F31" s="860"/>
      <c r="G31" s="838"/>
      <c r="H31" s="838"/>
      <c r="I31" s="858"/>
      <c r="J31" s="835"/>
      <c r="K31" s="844"/>
    </row>
    <row r="32" spans="1:12" ht="17.149999999999999" customHeight="1" x14ac:dyDescent="0.2">
      <c r="A32" s="882"/>
      <c r="B32" s="423" t="s">
        <v>672</v>
      </c>
      <c r="C32" s="869"/>
      <c r="D32" s="201">
        <f>I24</f>
        <v>45</v>
      </c>
      <c r="E32" s="839"/>
      <c r="F32" s="861"/>
      <c r="G32" s="839"/>
      <c r="H32" s="839"/>
      <c r="I32" s="859"/>
      <c r="J32" s="836"/>
      <c r="K32" s="845"/>
    </row>
    <row r="33" spans="1:11" ht="17.149999999999999" customHeight="1" x14ac:dyDescent="0.2">
      <c r="A33" s="882"/>
      <c r="B33" s="422" t="s">
        <v>671</v>
      </c>
      <c r="C33" s="911">
        <f>F23</f>
        <v>45027</v>
      </c>
      <c r="D33" s="202">
        <f>E24</f>
        <v>28</v>
      </c>
      <c r="E33" s="837">
        <f>注文シート!E27+注文シート!H27</f>
        <v>25</v>
      </c>
      <c r="F33" s="860">
        <f>注文シート!E28+注文シート!H28</f>
        <v>2</v>
      </c>
      <c r="G33" s="837">
        <f>注文シート!E29+注文シート!H29</f>
        <v>0</v>
      </c>
      <c r="H33" s="837">
        <f>注文シート!E30+注文シート!H30+注文シート!E31+注文シート!H31</f>
        <v>15</v>
      </c>
      <c r="I33" s="857">
        <f>注文シート!E32+注文シート!H32</f>
        <v>0</v>
      </c>
      <c r="J33" s="835">
        <f>注文シート!E25+注文シート!H25+注文シート!E26+注文シート!H26</f>
        <v>3</v>
      </c>
      <c r="K33" s="844"/>
    </row>
    <row r="34" spans="1:11" ht="17.149999999999999" customHeight="1" x14ac:dyDescent="0.2">
      <c r="A34" s="882"/>
      <c r="B34" s="424" t="s">
        <v>670</v>
      </c>
      <c r="C34" s="912"/>
      <c r="D34" s="202">
        <f>G24</f>
        <v>17</v>
      </c>
      <c r="E34" s="838"/>
      <c r="F34" s="860"/>
      <c r="G34" s="838"/>
      <c r="H34" s="838"/>
      <c r="I34" s="858"/>
      <c r="J34" s="835"/>
      <c r="K34" s="844"/>
    </row>
    <row r="35" spans="1:11" ht="17.149999999999999" customHeight="1" x14ac:dyDescent="0.2">
      <c r="A35" s="882"/>
      <c r="B35" s="423" t="s">
        <v>672</v>
      </c>
      <c r="C35" s="913"/>
      <c r="D35" s="203">
        <f>I24</f>
        <v>45</v>
      </c>
      <c r="E35" s="839"/>
      <c r="F35" s="861"/>
      <c r="G35" s="839"/>
      <c r="H35" s="839"/>
      <c r="I35" s="859"/>
      <c r="J35" s="836"/>
      <c r="K35" s="845"/>
    </row>
    <row r="36" spans="1:11" ht="17.149999999999999" customHeight="1" x14ac:dyDescent="0.2">
      <c r="A36" s="882"/>
      <c r="B36" s="832"/>
      <c r="C36" s="854"/>
      <c r="D36" s="198"/>
      <c r="E36" s="857"/>
      <c r="F36" s="860"/>
      <c r="G36" s="837"/>
      <c r="H36" s="837"/>
      <c r="I36" s="858"/>
      <c r="J36" s="835"/>
      <c r="K36" s="844"/>
    </row>
    <row r="37" spans="1:11" ht="17.149999999999999" customHeight="1" x14ac:dyDescent="0.2">
      <c r="A37" s="882"/>
      <c r="B37" s="833"/>
      <c r="C37" s="855"/>
      <c r="D37" s="198"/>
      <c r="E37" s="858"/>
      <c r="F37" s="860"/>
      <c r="G37" s="838"/>
      <c r="H37" s="838"/>
      <c r="I37" s="858"/>
      <c r="J37" s="835"/>
      <c r="K37" s="844"/>
    </row>
    <row r="38" spans="1:11" ht="17.149999999999999" customHeight="1" x14ac:dyDescent="0.2">
      <c r="A38" s="882"/>
      <c r="B38" s="834"/>
      <c r="C38" s="856"/>
      <c r="D38" s="199"/>
      <c r="E38" s="859"/>
      <c r="F38" s="861"/>
      <c r="G38" s="839"/>
      <c r="H38" s="839"/>
      <c r="I38" s="859"/>
      <c r="J38" s="836"/>
      <c r="K38" s="845"/>
    </row>
    <row r="39" spans="1:11" ht="17.149999999999999" customHeight="1" x14ac:dyDescent="0.2">
      <c r="A39" s="882"/>
      <c r="B39" s="832"/>
      <c r="C39" s="854"/>
      <c r="D39" s="198"/>
      <c r="E39" s="858"/>
      <c r="F39" s="860"/>
      <c r="G39" s="837"/>
      <c r="H39" s="837"/>
      <c r="I39" s="858"/>
      <c r="J39" s="835"/>
      <c r="K39" s="844"/>
    </row>
    <row r="40" spans="1:11" ht="17.149999999999999" customHeight="1" x14ac:dyDescent="0.2">
      <c r="A40" s="882"/>
      <c r="B40" s="833"/>
      <c r="C40" s="855"/>
      <c r="D40" s="198"/>
      <c r="E40" s="858"/>
      <c r="F40" s="860"/>
      <c r="G40" s="838"/>
      <c r="H40" s="838"/>
      <c r="I40" s="858"/>
      <c r="J40" s="835"/>
      <c r="K40" s="844"/>
    </row>
    <row r="41" spans="1:11" ht="17.149999999999999" customHeight="1" x14ac:dyDescent="0.2">
      <c r="A41" s="882"/>
      <c r="B41" s="834"/>
      <c r="C41" s="856"/>
      <c r="D41" s="199"/>
      <c r="E41" s="859"/>
      <c r="F41" s="861"/>
      <c r="G41" s="839"/>
      <c r="H41" s="839"/>
      <c r="I41" s="859"/>
      <c r="J41" s="836"/>
      <c r="K41" s="845"/>
    </row>
    <row r="42" spans="1:11" ht="17.149999999999999" customHeight="1" x14ac:dyDescent="0.2">
      <c r="A42" s="882"/>
      <c r="B42" s="832"/>
      <c r="C42" s="854"/>
      <c r="D42" s="198"/>
      <c r="E42" s="857"/>
      <c r="F42" s="860"/>
      <c r="G42" s="837"/>
      <c r="H42" s="837"/>
      <c r="I42" s="857"/>
      <c r="J42" s="835"/>
      <c r="K42" s="844"/>
    </row>
    <row r="43" spans="1:11" ht="17.149999999999999" customHeight="1" x14ac:dyDescent="0.2">
      <c r="A43" s="882"/>
      <c r="B43" s="833"/>
      <c r="C43" s="855"/>
      <c r="D43" s="198"/>
      <c r="E43" s="858"/>
      <c r="F43" s="860"/>
      <c r="G43" s="838"/>
      <c r="H43" s="838"/>
      <c r="I43" s="858"/>
      <c r="J43" s="835"/>
      <c r="K43" s="844"/>
    </row>
    <row r="44" spans="1:11" ht="17.149999999999999" customHeight="1" x14ac:dyDescent="0.2">
      <c r="A44" s="882"/>
      <c r="B44" s="834"/>
      <c r="C44" s="856"/>
      <c r="D44" s="199"/>
      <c r="E44" s="859"/>
      <c r="F44" s="861"/>
      <c r="G44" s="839"/>
      <c r="H44" s="839"/>
      <c r="I44" s="859"/>
      <c r="J44" s="836"/>
      <c r="K44" s="845"/>
    </row>
    <row r="45" spans="1:11" ht="20.149999999999999" customHeight="1" x14ac:dyDescent="0.2">
      <c r="A45" s="882"/>
      <c r="B45" s="852" t="s">
        <v>34</v>
      </c>
      <c r="C45" s="853"/>
      <c r="D45" s="892"/>
      <c r="E45" s="892"/>
      <c r="F45" s="892"/>
      <c r="G45" s="892"/>
      <c r="H45" s="892"/>
      <c r="I45" s="892"/>
      <c r="J45" s="893"/>
      <c r="K45" s="35" t="s">
        <v>144</v>
      </c>
    </row>
    <row r="46" spans="1:11" ht="20.149999999999999" customHeight="1" thickBot="1" x14ac:dyDescent="0.25">
      <c r="A46" s="882"/>
      <c r="B46" s="890" t="s">
        <v>35</v>
      </c>
      <c r="C46" s="891"/>
      <c r="D46" s="892"/>
      <c r="E46" s="892"/>
      <c r="F46" s="892"/>
      <c r="G46" s="892"/>
      <c r="H46" s="892"/>
      <c r="I46" s="892"/>
      <c r="J46" s="893"/>
      <c r="K46" s="36" t="s">
        <v>145</v>
      </c>
    </row>
    <row r="47" spans="1:11" ht="17.149999999999999" customHeight="1" thickTop="1" x14ac:dyDescent="0.2">
      <c r="A47" s="883"/>
      <c r="B47" s="872" t="s">
        <v>36</v>
      </c>
      <c r="C47" s="873"/>
      <c r="D47" s="876"/>
      <c r="E47" s="877"/>
      <c r="F47" s="877"/>
      <c r="G47" s="877"/>
      <c r="H47" s="877"/>
      <c r="I47" s="877"/>
      <c r="J47" s="877"/>
      <c r="K47" s="878"/>
    </row>
    <row r="48" spans="1:11" ht="17.149999999999999" customHeight="1" x14ac:dyDescent="0.2">
      <c r="A48" s="883"/>
      <c r="B48" s="874" t="s">
        <v>37</v>
      </c>
      <c r="C48" s="875"/>
      <c r="D48" s="879"/>
      <c r="E48" s="880"/>
      <c r="F48" s="880"/>
      <c r="G48" s="880"/>
      <c r="H48" s="880"/>
      <c r="I48" s="880"/>
      <c r="J48" s="880"/>
      <c r="K48" s="881"/>
    </row>
    <row r="49" spans="1:11" x14ac:dyDescent="0.2">
      <c r="A49" s="88"/>
      <c r="B49" s="88"/>
      <c r="C49" s="88"/>
      <c r="D49" s="88"/>
      <c r="E49" s="88"/>
      <c r="F49" s="88"/>
      <c r="G49" s="88"/>
      <c r="H49" s="88"/>
      <c r="I49" s="88"/>
      <c r="J49" s="88"/>
      <c r="K49" s="88"/>
    </row>
    <row r="50" spans="1:11" x14ac:dyDescent="0.2">
      <c r="A50" s="89"/>
    </row>
    <row r="51" spans="1:11" ht="37.5" x14ac:dyDescent="0.2">
      <c r="A51" s="37" t="s">
        <v>176</v>
      </c>
      <c r="B51" s="37" t="s">
        <v>147</v>
      </c>
      <c r="C51" s="41" t="s">
        <v>38</v>
      </c>
      <c r="D51" s="37" t="s">
        <v>147</v>
      </c>
      <c r="E51" s="90"/>
    </row>
    <row r="52" spans="1:11" x14ac:dyDescent="0.2">
      <c r="A52" s="27"/>
      <c r="B52" s="27"/>
      <c r="C52" s="27"/>
      <c r="D52" s="27"/>
    </row>
    <row r="53" spans="1:11" s="91" customFormat="1" ht="14" x14ac:dyDescent="0.2">
      <c r="A53" s="870" t="s">
        <v>39</v>
      </c>
      <c r="B53" s="871"/>
      <c r="C53" s="871"/>
      <c r="D53" s="871"/>
    </row>
    <row r="54" spans="1:11" x14ac:dyDescent="0.2">
      <c r="A54" s="92" t="s">
        <v>40</v>
      </c>
    </row>
  </sheetData>
  <sheetProtection sheet="1" objects="1" scenarios="1"/>
  <mergeCells count="99">
    <mergeCell ref="D22:E22"/>
    <mergeCell ref="F22:G22"/>
    <mergeCell ref="D23:E23"/>
    <mergeCell ref="J2:J3"/>
    <mergeCell ref="K2:K3"/>
    <mergeCell ref="A2:G2"/>
    <mergeCell ref="A3:G3"/>
    <mergeCell ref="A4:G4"/>
    <mergeCell ref="J4:J5"/>
    <mergeCell ref="K4:K5"/>
    <mergeCell ref="A5:G5"/>
    <mergeCell ref="H2:H3"/>
    <mergeCell ref="I2:I3"/>
    <mergeCell ref="H4:H5"/>
    <mergeCell ref="I4:I5"/>
    <mergeCell ref="B18:K18"/>
    <mergeCell ref="B19:C21"/>
    <mergeCell ref="D19:K21"/>
    <mergeCell ref="F13:G13"/>
    <mergeCell ref="I13:K13"/>
    <mergeCell ref="B14:K14"/>
    <mergeCell ref="B15:K15"/>
    <mergeCell ref="B17:K17"/>
    <mergeCell ref="B8:K8"/>
    <mergeCell ref="B9:K9"/>
    <mergeCell ref="C10:D10"/>
    <mergeCell ref="B16:K16"/>
    <mergeCell ref="E11:K11"/>
    <mergeCell ref="E12:K12"/>
    <mergeCell ref="C11:D11"/>
    <mergeCell ref="C12:D12"/>
    <mergeCell ref="C13:D13"/>
    <mergeCell ref="F10:K10"/>
    <mergeCell ref="K42:K44"/>
    <mergeCell ref="I30:I32"/>
    <mergeCell ref="J30:J32"/>
    <mergeCell ref="K30:K32"/>
    <mergeCell ref="C33:C35"/>
    <mergeCell ref="E33:E35"/>
    <mergeCell ref="F33:F35"/>
    <mergeCell ref="I33:I35"/>
    <mergeCell ref="J33:J35"/>
    <mergeCell ref="I36:I38"/>
    <mergeCell ref="J36:J38"/>
    <mergeCell ref="F36:F38"/>
    <mergeCell ref="K36:K38"/>
    <mergeCell ref="H42:H44"/>
    <mergeCell ref="A53:D53"/>
    <mergeCell ref="B47:C47"/>
    <mergeCell ref="B48:C48"/>
    <mergeCell ref="D47:K48"/>
    <mergeCell ref="A6:A48"/>
    <mergeCell ref="B6:K6"/>
    <mergeCell ref="B7:K7"/>
    <mergeCell ref="B46:C46"/>
    <mergeCell ref="D45:J46"/>
    <mergeCell ref="D26:D27"/>
    <mergeCell ref="E26:G27"/>
    <mergeCell ref="I27:K27"/>
    <mergeCell ref="E25:G25"/>
    <mergeCell ref="H30:H32"/>
    <mergeCell ref="B25:C27"/>
    <mergeCell ref="H25:H26"/>
    <mergeCell ref="C28:C29"/>
    <mergeCell ref="D28:D29"/>
    <mergeCell ref="E28:J28"/>
    <mergeCell ref="E36:E38"/>
    <mergeCell ref="G42:G44"/>
    <mergeCell ref="I42:I44"/>
    <mergeCell ref="J42:J44"/>
    <mergeCell ref="C39:C41"/>
    <mergeCell ref="E39:E41"/>
    <mergeCell ref="F39:F41"/>
    <mergeCell ref="I39:I41"/>
    <mergeCell ref="C36:C38"/>
    <mergeCell ref="C30:C32"/>
    <mergeCell ref="E30:E32"/>
    <mergeCell ref="F30:F32"/>
    <mergeCell ref="B45:C45"/>
    <mergeCell ref="B42:B44"/>
    <mergeCell ref="C42:C44"/>
    <mergeCell ref="E42:E44"/>
    <mergeCell ref="F42:F44"/>
    <mergeCell ref="F23:G23"/>
    <mergeCell ref="B36:B38"/>
    <mergeCell ref="B39:B41"/>
    <mergeCell ref="J39:J41"/>
    <mergeCell ref="G39:G41"/>
    <mergeCell ref="H39:H41"/>
    <mergeCell ref="I25:K26"/>
    <mergeCell ref="K33:K35"/>
    <mergeCell ref="G30:G32"/>
    <mergeCell ref="G33:G35"/>
    <mergeCell ref="H33:H35"/>
    <mergeCell ref="H36:H38"/>
    <mergeCell ref="B24:C24"/>
    <mergeCell ref="K39:K41"/>
    <mergeCell ref="G36:G38"/>
    <mergeCell ref="B22:C23"/>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31750</xdr:colOff>
                    <xdr:row>29</xdr:row>
                    <xdr:rowOff>12700</xdr:rowOff>
                  </from>
                  <to>
                    <xdr:col>1</xdr:col>
                    <xdr:colOff>317500</xdr:colOff>
                    <xdr:row>30</xdr:row>
                    <xdr:rowOff>6350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0</xdr:col>
                    <xdr:colOff>469900</xdr:colOff>
                    <xdr:row>30</xdr:row>
                    <xdr:rowOff>6350</xdr:rowOff>
                  </from>
                  <to>
                    <xdr:col>1</xdr:col>
                    <xdr:colOff>273050</xdr:colOff>
                    <xdr:row>31</xdr:row>
                    <xdr:rowOff>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38100</xdr:colOff>
                    <xdr:row>31</xdr:row>
                    <xdr:rowOff>6350</xdr:rowOff>
                  </from>
                  <to>
                    <xdr:col>1</xdr:col>
                    <xdr:colOff>330200</xdr:colOff>
                    <xdr:row>32</xdr:row>
                    <xdr:rowOff>0</xdr:rowOff>
                  </to>
                </anchor>
              </controlPr>
            </control>
          </mc:Choice>
        </mc:AlternateContent>
        <mc:AlternateContent xmlns:mc="http://schemas.openxmlformats.org/markup-compatibility/2006">
          <mc:Choice Requires="x14">
            <control shapeId="79879" r:id="rId7" name="Check Box 7">
              <controlPr defaultSize="0" autoFill="0" autoLine="0" autoPict="0">
                <anchor moveWithCells="1">
                  <from>
                    <xdr:col>1</xdr:col>
                    <xdr:colOff>31750</xdr:colOff>
                    <xdr:row>32</xdr:row>
                    <xdr:rowOff>12700</xdr:rowOff>
                  </from>
                  <to>
                    <xdr:col>1</xdr:col>
                    <xdr:colOff>317500</xdr:colOff>
                    <xdr:row>33</xdr:row>
                    <xdr:rowOff>6350</xdr:rowOff>
                  </to>
                </anchor>
              </controlPr>
            </control>
          </mc:Choice>
        </mc:AlternateContent>
        <mc:AlternateContent xmlns:mc="http://schemas.openxmlformats.org/markup-compatibility/2006">
          <mc:Choice Requires="x14">
            <control shapeId="79880" r:id="rId8" name="Check Box 8">
              <controlPr defaultSize="0" autoFill="0" autoLine="0" autoPict="0">
                <anchor moveWithCells="1">
                  <from>
                    <xdr:col>0</xdr:col>
                    <xdr:colOff>469900</xdr:colOff>
                    <xdr:row>33</xdr:row>
                    <xdr:rowOff>6350</xdr:rowOff>
                  </from>
                  <to>
                    <xdr:col>1</xdr:col>
                    <xdr:colOff>273050</xdr:colOff>
                    <xdr:row>34</xdr:row>
                    <xdr:rowOff>0</xdr:rowOff>
                  </to>
                </anchor>
              </controlPr>
            </control>
          </mc:Choice>
        </mc:AlternateContent>
        <mc:AlternateContent xmlns:mc="http://schemas.openxmlformats.org/markup-compatibility/2006">
          <mc:Choice Requires="x14">
            <control shapeId="79881" r:id="rId9" name="Check Box 9">
              <controlPr defaultSize="0" autoFill="0" autoLine="0" autoPict="0">
                <anchor moveWithCells="1">
                  <from>
                    <xdr:col>1</xdr:col>
                    <xdr:colOff>38100</xdr:colOff>
                    <xdr:row>34</xdr:row>
                    <xdr:rowOff>6350</xdr:rowOff>
                  </from>
                  <to>
                    <xdr:col>1</xdr:col>
                    <xdr:colOff>330200</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54"/>
  <sheetViews>
    <sheetView showZeros="0" view="pageBreakPreview" zoomScaleNormal="100" zoomScaleSheetLayoutView="100" workbookViewId="0">
      <selection activeCell="B1" sqref="E1"/>
    </sheetView>
  </sheetViews>
  <sheetFormatPr defaultColWidth="9" defaultRowHeight="13" x14ac:dyDescent="0.2"/>
  <cols>
    <col min="1" max="1" width="5.6328125" style="86" customWidth="1"/>
    <col min="2" max="2" width="11.1796875" style="86" customWidth="1"/>
    <col min="3" max="3" width="11.36328125" style="86" customWidth="1"/>
    <col min="4" max="4" width="9.6328125" style="86" customWidth="1"/>
    <col min="5" max="10" width="10.6328125" style="86" customWidth="1"/>
    <col min="11" max="11" width="9.6328125" style="86" customWidth="1"/>
    <col min="12" max="12" width="1.26953125" style="86" customWidth="1"/>
    <col min="13" max="16384" width="9" style="86"/>
  </cols>
  <sheetData>
    <row r="1" spans="1:12" x14ac:dyDescent="0.2">
      <c r="A1" s="22" t="s">
        <v>21</v>
      </c>
    </row>
    <row r="2" spans="1:12" x14ac:dyDescent="0.2">
      <c r="A2" s="950" t="s">
        <v>22</v>
      </c>
      <c r="B2" s="950"/>
      <c r="C2" s="950"/>
      <c r="D2" s="950"/>
      <c r="E2" s="950"/>
      <c r="F2" s="950"/>
      <c r="G2" s="950"/>
      <c r="H2" s="142"/>
      <c r="I2" s="142"/>
      <c r="J2" s="142"/>
      <c r="K2" s="142"/>
    </row>
    <row r="3" spans="1:12" x14ac:dyDescent="0.2">
      <c r="A3" s="883" t="s">
        <v>174</v>
      </c>
      <c r="B3" s="883"/>
      <c r="C3" s="883"/>
      <c r="D3" s="883"/>
      <c r="E3" s="883"/>
      <c r="F3" s="883"/>
      <c r="G3" s="883"/>
      <c r="H3" s="142"/>
      <c r="I3" s="142"/>
      <c r="J3" s="142"/>
      <c r="K3" s="142"/>
    </row>
    <row r="4" spans="1:12" ht="13.5" thickBot="1" x14ac:dyDescent="0.25">
      <c r="A4" s="955"/>
      <c r="B4" s="955"/>
      <c r="C4" s="955"/>
      <c r="D4" s="955"/>
      <c r="E4" s="955"/>
      <c r="F4" s="955"/>
      <c r="G4" s="955"/>
      <c r="H4" s="142"/>
      <c r="I4" s="142"/>
      <c r="J4" s="142"/>
      <c r="K4" s="142"/>
    </row>
    <row r="5" spans="1:12" ht="20.149999999999999" customHeight="1" thickTop="1" x14ac:dyDescent="0.2">
      <c r="A5" s="882"/>
      <c r="B5" s="885"/>
      <c r="C5" s="885"/>
      <c r="D5" s="885"/>
      <c r="E5" s="885"/>
      <c r="F5" s="885"/>
      <c r="G5" s="885"/>
      <c r="H5" s="885"/>
      <c r="I5" s="885"/>
      <c r="J5" s="885"/>
      <c r="K5" s="886"/>
    </row>
    <row r="6" spans="1:12" ht="17.25" customHeight="1" x14ac:dyDescent="0.2">
      <c r="A6" s="882"/>
      <c r="B6" s="888" t="s">
        <v>296</v>
      </c>
      <c r="C6" s="888"/>
      <c r="D6" s="888"/>
      <c r="E6" s="888"/>
      <c r="F6" s="888"/>
      <c r="G6" s="888"/>
      <c r="H6" s="888"/>
      <c r="I6" s="888"/>
      <c r="J6" s="888"/>
      <c r="K6" s="889"/>
    </row>
    <row r="7" spans="1:12" ht="15" customHeight="1" x14ac:dyDescent="0.2">
      <c r="A7" s="882"/>
      <c r="B7" s="915">
        <f ca="1">TODAY()</f>
        <v>44988</v>
      </c>
      <c r="C7" s="915"/>
      <c r="D7" s="915"/>
      <c r="E7" s="915"/>
      <c r="F7" s="915"/>
      <c r="G7" s="915"/>
      <c r="H7" s="915"/>
      <c r="I7" s="915"/>
      <c r="J7" s="915"/>
      <c r="K7" s="916"/>
    </row>
    <row r="8" spans="1:12" ht="15" customHeight="1" x14ac:dyDescent="0.2">
      <c r="A8" s="882"/>
      <c r="B8" s="883" t="s">
        <v>175</v>
      </c>
      <c r="C8" s="883"/>
      <c r="D8" s="883"/>
      <c r="E8" s="883"/>
      <c r="F8" s="883"/>
      <c r="G8" s="883"/>
      <c r="H8" s="883"/>
      <c r="I8" s="883"/>
      <c r="J8" s="883"/>
      <c r="K8" s="882"/>
    </row>
    <row r="9" spans="1:12" ht="25" customHeight="1" x14ac:dyDescent="0.2">
      <c r="A9" s="882"/>
      <c r="B9" s="143" t="s">
        <v>10</v>
      </c>
      <c r="C9" s="918" t="s">
        <v>42</v>
      </c>
      <c r="D9" s="919"/>
      <c r="E9" s="267" t="str">
        <f>申請書!E10</f>
        <v>357-0111</v>
      </c>
      <c r="F9" s="963" t="str">
        <f>申請書!F10</f>
        <v>飯能市上名栗1289-2</v>
      </c>
      <c r="G9" s="963"/>
      <c r="H9" s="963"/>
      <c r="I9" s="963"/>
      <c r="J9" s="963"/>
      <c r="K9" s="964"/>
    </row>
    <row r="10" spans="1:12" ht="25" customHeight="1" x14ac:dyDescent="0.2">
      <c r="A10" s="882"/>
      <c r="B10" s="143" t="s">
        <v>23</v>
      </c>
      <c r="C10" s="925" t="s">
        <v>41</v>
      </c>
      <c r="D10" s="926"/>
      <c r="E10" s="895" t="str">
        <f>申請書!E11</f>
        <v xml:space="preserve"> 名栗げんきプラザ</v>
      </c>
      <c r="F10" s="895"/>
      <c r="G10" s="895"/>
      <c r="H10" s="895"/>
      <c r="I10" s="895"/>
      <c r="J10" s="895"/>
      <c r="K10" s="973"/>
    </row>
    <row r="11" spans="1:12" ht="25" customHeight="1" x14ac:dyDescent="0.2">
      <c r="A11" s="882"/>
      <c r="B11" s="144" t="s">
        <v>24</v>
      </c>
      <c r="C11" s="925" t="s">
        <v>43</v>
      </c>
      <c r="D11" s="926"/>
      <c r="E11" s="895" t="str">
        <f>申請書!E12</f>
        <v>名栗　太郎</v>
      </c>
      <c r="F11" s="895"/>
      <c r="G11" s="895"/>
      <c r="H11" s="895"/>
      <c r="I11" s="895"/>
      <c r="J11" s="895"/>
      <c r="K11" s="973"/>
    </row>
    <row r="12" spans="1:12" ht="22.5" customHeight="1" x14ac:dyDescent="0.2">
      <c r="A12" s="882"/>
      <c r="B12" s="145" t="s">
        <v>25</v>
      </c>
      <c r="C12" s="925" t="s">
        <v>44</v>
      </c>
      <c r="D12" s="926"/>
      <c r="E12" s="95" t="s">
        <v>181</v>
      </c>
      <c r="F12" s="895" t="str">
        <f>申請書!F13</f>
        <v>042-979-1011</v>
      </c>
      <c r="G12" s="895"/>
      <c r="H12" s="45" t="s">
        <v>105</v>
      </c>
      <c r="I12" s="895" t="str">
        <f>申請書!I13</f>
        <v>042-979-1013</v>
      </c>
      <c r="J12" s="895"/>
      <c r="K12" s="973"/>
    </row>
    <row r="13" spans="1:12" x14ac:dyDescent="0.2">
      <c r="A13" s="882"/>
      <c r="B13" s="883"/>
      <c r="C13" s="883"/>
      <c r="D13" s="883"/>
      <c r="E13" s="883"/>
      <c r="F13" s="883"/>
      <c r="G13" s="883"/>
      <c r="H13" s="883"/>
      <c r="I13" s="883"/>
      <c r="J13" s="883"/>
      <c r="K13" s="882"/>
      <c r="L13" s="146"/>
    </row>
    <row r="14" spans="1:12" ht="13.5" customHeight="1" x14ac:dyDescent="0.2">
      <c r="A14" s="882"/>
      <c r="B14" s="883" t="s">
        <v>297</v>
      </c>
      <c r="C14" s="883"/>
      <c r="D14" s="883"/>
      <c r="E14" s="883"/>
      <c r="F14" s="883"/>
      <c r="G14" s="883"/>
      <c r="H14" s="883"/>
      <c r="I14" s="883"/>
      <c r="J14" s="883"/>
      <c r="K14" s="882"/>
      <c r="L14" s="146"/>
    </row>
    <row r="15" spans="1:12" x14ac:dyDescent="0.2">
      <c r="A15" s="882"/>
      <c r="B15" s="921" t="s">
        <v>298</v>
      </c>
      <c r="C15" s="921"/>
      <c r="D15" s="921"/>
      <c r="E15" s="921"/>
      <c r="F15" s="921"/>
      <c r="G15" s="921"/>
      <c r="H15" s="921"/>
      <c r="I15" s="921"/>
      <c r="J15" s="921"/>
      <c r="K15" s="922"/>
      <c r="L15" s="146"/>
    </row>
    <row r="16" spans="1:12" x14ac:dyDescent="0.2">
      <c r="A16" s="882"/>
      <c r="B16" s="140"/>
      <c r="C16" s="140"/>
      <c r="D16" s="140"/>
      <c r="E16" s="140"/>
      <c r="F16" s="140"/>
      <c r="G16" s="140"/>
      <c r="H16" s="140"/>
      <c r="I16" s="140"/>
      <c r="J16" s="140"/>
      <c r="K16" s="141"/>
      <c r="L16" s="146"/>
    </row>
    <row r="17" spans="1:12" x14ac:dyDescent="0.2">
      <c r="A17" s="882"/>
      <c r="B17" s="921" t="s">
        <v>26</v>
      </c>
      <c r="C17" s="921"/>
      <c r="D17" s="921"/>
      <c r="E17" s="921"/>
      <c r="F17" s="921"/>
      <c r="G17" s="921"/>
      <c r="H17" s="921"/>
      <c r="I17" s="921"/>
      <c r="J17" s="921"/>
      <c r="K17" s="922"/>
      <c r="L17" s="146"/>
    </row>
    <row r="18" spans="1:12" x14ac:dyDescent="0.2">
      <c r="A18" s="882"/>
      <c r="B18" s="961"/>
      <c r="C18" s="961"/>
      <c r="D18" s="961"/>
      <c r="E18" s="961"/>
      <c r="F18" s="961"/>
      <c r="G18" s="961"/>
      <c r="H18" s="961"/>
      <c r="I18" s="961"/>
      <c r="J18" s="961"/>
      <c r="K18" s="962"/>
      <c r="L18" s="146"/>
    </row>
    <row r="19" spans="1:12" x14ac:dyDescent="0.2">
      <c r="A19" s="882"/>
      <c r="B19" s="848" t="s">
        <v>27</v>
      </c>
      <c r="C19" s="849"/>
      <c r="D19" s="931" t="str">
        <f>申請書!D19</f>
        <v>集団生活を通して規律を守る大切さや、協調性を学ぶ</v>
      </c>
      <c r="E19" s="965"/>
      <c r="F19" s="965"/>
      <c r="G19" s="965"/>
      <c r="H19" s="965"/>
      <c r="I19" s="965"/>
      <c r="J19" s="965"/>
      <c r="K19" s="966"/>
      <c r="L19" s="146"/>
    </row>
    <row r="20" spans="1:12" x14ac:dyDescent="0.2">
      <c r="A20" s="882"/>
      <c r="B20" s="930"/>
      <c r="C20" s="906"/>
      <c r="D20" s="967"/>
      <c r="E20" s="968"/>
      <c r="F20" s="968"/>
      <c r="G20" s="968"/>
      <c r="H20" s="968"/>
      <c r="I20" s="968"/>
      <c r="J20" s="968"/>
      <c r="K20" s="969"/>
    </row>
    <row r="21" spans="1:12" x14ac:dyDescent="0.2">
      <c r="A21" s="882"/>
      <c r="B21" s="850"/>
      <c r="C21" s="851"/>
      <c r="D21" s="970"/>
      <c r="E21" s="971"/>
      <c r="F21" s="971"/>
      <c r="G21" s="971"/>
      <c r="H21" s="971"/>
      <c r="I21" s="971"/>
      <c r="J21" s="971"/>
      <c r="K21" s="972"/>
    </row>
    <row r="22" spans="1:12" ht="24.75" customHeight="1" x14ac:dyDescent="0.2">
      <c r="A22" s="882"/>
      <c r="B22" s="848" t="s">
        <v>28</v>
      </c>
      <c r="C22" s="849"/>
      <c r="D22" s="976" t="str">
        <f>申請書!D22</f>
        <v>2023年</v>
      </c>
      <c r="E22" s="977"/>
      <c r="F22" s="978">
        <f>申請書!F22</f>
        <v>45026</v>
      </c>
      <c r="G22" s="978"/>
      <c r="H22" s="397" t="str">
        <f>申請書!H22</f>
        <v>13時</v>
      </c>
      <c r="I22" s="397" t="str">
        <f>申請書!I22</f>
        <v>00分</v>
      </c>
      <c r="J22" s="396"/>
      <c r="K22" s="204" t="s">
        <v>452</v>
      </c>
    </row>
    <row r="23" spans="1:12" ht="27.75" customHeight="1" x14ac:dyDescent="0.2">
      <c r="A23" s="882"/>
      <c r="B23" s="850"/>
      <c r="C23" s="851"/>
      <c r="D23" s="976" t="str">
        <f>申請書!D23</f>
        <v>2023年</v>
      </c>
      <c r="E23" s="977"/>
      <c r="F23" s="978">
        <f>申請書!F23</f>
        <v>45027</v>
      </c>
      <c r="G23" s="978"/>
      <c r="H23" s="397" t="str">
        <f>申請書!H23</f>
        <v>13時</v>
      </c>
      <c r="I23" s="397" t="str">
        <f>申請書!I23</f>
        <v>30分</v>
      </c>
      <c r="J23" s="396"/>
      <c r="K23" s="205" t="s">
        <v>453</v>
      </c>
    </row>
    <row r="24" spans="1:12" ht="23.15" customHeight="1" x14ac:dyDescent="0.2">
      <c r="A24" s="882"/>
      <c r="B24" s="846" t="s">
        <v>29</v>
      </c>
      <c r="C24" s="846"/>
      <c r="D24" s="206" t="s">
        <v>441</v>
      </c>
      <c r="E24" s="268">
        <f>申請書!E24</f>
        <v>28</v>
      </c>
      <c r="F24" s="206" t="s">
        <v>442</v>
      </c>
      <c r="G24" s="269">
        <f>申請書!G24</f>
        <v>17</v>
      </c>
      <c r="H24" s="207" t="s">
        <v>391</v>
      </c>
      <c r="I24" s="268">
        <f>申請書!I24</f>
        <v>45</v>
      </c>
      <c r="J24" s="398">
        <f>E24+G24</f>
        <v>45</v>
      </c>
      <c r="K24" s="399"/>
    </row>
    <row r="25" spans="1:12" ht="18" customHeight="1" x14ac:dyDescent="0.2">
      <c r="A25" s="882"/>
      <c r="B25" s="904" t="s">
        <v>106</v>
      </c>
      <c r="C25" s="849"/>
      <c r="D25" s="138" t="s">
        <v>633</v>
      </c>
      <c r="E25" s="993" t="str">
        <f>申請書!E25</f>
        <v>ナグリ　ハナコ</v>
      </c>
      <c r="F25" s="994"/>
      <c r="G25" s="995"/>
      <c r="H25" s="908" t="s">
        <v>146</v>
      </c>
      <c r="I25" s="840" t="str">
        <f>申請書!I25</f>
        <v>090-0000-0000</v>
      </c>
      <c r="J25" s="840"/>
      <c r="K25" s="841"/>
    </row>
    <row r="26" spans="1:12" ht="12" customHeight="1" x14ac:dyDescent="0.2">
      <c r="A26" s="882"/>
      <c r="B26" s="905"/>
      <c r="C26" s="906"/>
      <c r="D26" s="894" t="s">
        <v>289</v>
      </c>
      <c r="E26" s="895" t="str">
        <f>申請書!E26</f>
        <v>名栗　花子</v>
      </c>
      <c r="F26" s="895"/>
      <c r="G26" s="895"/>
      <c r="H26" s="909"/>
      <c r="I26" s="842"/>
      <c r="J26" s="842"/>
      <c r="K26" s="843"/>
    </row>
    <row r="27" spans="1:12" ht="27" customHeight="1" thickBot="1" x14ac:dyDescent="0.25">
      <c r="A27" s="882"/>
      <c r="B27" s="907"/>
      <c r="C27" s="851"/>
      <c r="D27" s="863"/>
      <c r="E27" s="896"/>
      <c r="F27" s="896"/>
      <c r="G27" s="897"/>
      <c r="H27" s="270" t="s">
        <v>180</v>
      </c>
      <c r="I27" s="898" t="str">
        <f>申請書!I27</f>
        <v>naguri@tokyu-com.co.jp</v>
      </c>
      <c r="J27" s="899"/>
      <c r="K27" s="900"/>
    </row>
    <row r="28" spans="1:12" ht="20.149999999999999" customHeight="1" thickTop="1" x14ac:dyDescent="0.2">
      <c r="A28" s="882"/>
      <c r="B28" s="147" t="s">
        <v>30</v>
      </c>
      <c r="C28" s="894" t="s">
        <v>299</v>
      </c>
      <c r="D28" s="862" t="s">
        <v>31</v>
      </c>
      <c r="E28" s="974" t="s">
        <v>32</v>
      </c>
      <c r="F28" s="846"/>
      <c r="G28" s="846"/>
      <c r="H28" s="846"/>
      <c r="I28" s="846"/>
      <c r="J28" s="975"/>
      <c r="K28" s="148" t="s">
        <v>300</v>
      </c>
    </row>
    <row r="29" spans="1:12" ht="25.5" customHeight="1" x14ac:dyDescent="0.2">
      <c r="A29" s="882"/>
      <c r="B29" s="149" t="s">
        <v>841</v>
      </c>
      <c r="C29" s="863"/>
      <c r="D29" s="863"/>
      <c r="E29" s="29" t="s">
        <v>306</v>
      </c>
      <c r="F29" s="30" t="s">
        <v>307</v>
      </c>
      <c r="G29" s="150" t="s">
        <v>308</v>
      </c>
      <c r="H29" s="150" t="s">
        <v>33</v>
      </c>
      <c r="I29" s="31" t="s">
        <v>140</v>
      </c>
      <c r="J29" s="38" t="s">
        <v>141</v>
      </c>
      <c r="K29" s="151" t="s">
        <v>301</v>
      </c>
    </row>
    <row r="30" spans="1:12" ht="16" customHeight="1" x14ac:dyDescent="0.2">
      <c r="A30" s="882"/>
      <c r="B30" s="422" t="s">
        <v>671</v>
      </c>
      <c r="C30" s="979">
        <f>申請書!C30</f>
        <v>45026</v>
      </c>
      <c r="D30" s="400">
        <f>E24</f>
        <v>28</v>
      </c>
      <c r="E30" s="837">
        <f>申請書!E30</f>
        <v>25</v>
      </c>
      <c r="F30" s="837">
        <f>申請書!F30</f>
        <v>2</v>
      </c>
      <c r="G30" s="837">
        <f>申請書!G30</f>
        <v>0</v>
      </c>
      <c r="H30" s="837">
        <f>申請書!H30</f>
        <v>15</v>
      </c>
      <c r="I30" s="837">
        <f>申請書!I30</f>
        <v>0</v>
      </c>
      <c r="J30" s="837">
        <f>申請書!J30</f>
        <v>3</v>
      </c>
      <c r="K30" s="844"/>
    </row>
    <row r="31" spans="1:12" ht="16" customHeight="1" x14ac:dyDescent="0.2">
      <c r="A31" s="882"/>
      <c r="B31" s="424" t="s">
        <v>670</v>
      </c>
      <c r="C31" s="980"/>
      <c r="D31" s="400">
        <f>G24</f>
        <v>17</v>
      </c>
      <c r="E31" s="838"/>
      <c r="F31" s="838"/>
      <c r="G31" s="838"/>
      <c r="H31" s="838"/>
      <c r="I31" s="838"/>
      <c r="J31" s="838"/>
      <c r="K31" s="844"/>
    </row>
    <row r="32" spans="1:12" ht="16" customHeight="1" x14ac:dyDescent="0.2">
      <c r="A32" s="882"/>
      <c r="B32" s="423" t="s">
        <v>672</v>
      </c>
      <c r="C32" s="981"/>
      <c r="D32" s="401">
        <f>I24</f>
        <v>45</v>
      </c>
      <c r="E32" s="839"/>
      <c r="F32" s="839"/>
      <c r="G32" s="839"/>
      <c r="H32" s="839"/>
      <c r="I32" s="839"/>
      <c r="J32" s="839"/>
      <c r="K32" s="844"/>
    </row>
    <row r="33" spans="1:11" ht="16" customHeight="1" x14ac:dyDescent="0.2">
      <c r="A33" s="882"/>
      <c r="B33" s="422" t="s">
        <v>671</v>
      </c>
      <c r="C33" s="982">
        <f>F23</f>
        <v>45027</v>
      </c>
      <c r="D33" s="400">
        <f>E24</f>
        <v>28</v>
      </c>
      <c r="E33" s="837">
        <f>申請書!E33</f>
        <v>25</v>
      </c>
      <c r="F33" s="837">
        <f>申請書!F33</f>
        <v>2</v>
      </c>
      <c r="G33" s="837">
        <f>申請書!G33</f>
        <v>0</v>
      </c>
      <c r="H33" s="837">
        <f>申請書!H33</f>
        <v>15</v>
      </c>
      <c r="I33" s="837">
        <f>申請書!I33</f>
        <v>0</v>
      </c>
      <c r="J33" s="837">
        <f>申請書!J33</f>
        <v>3</v>
      </c>
      <c r="K33" s="910"/>
    </row>
    <row r="34" spans="1:11" ht="16" customHeight="1" x14ac:dyDescent="0.2">
      <c r="A34" s="882"/>
      <c r="B34" s="424" t="s">
        <v>670</v>
      </c>
      <c r="C34" s="982"/>
      <c r="D34" s="400">
        <f>G24</f>
        <v>17</v>
      </c>
      <c r="E34" s="838"/>
      <c r="F34" s="838"/>
      <c r="G34" s="838"/>
      <c r="H34" s="838"/>
      <c r="I34" s="838"/>
      <c r="J34" s="838"/>
      <c r="K34" s="844"/>
    </row>
    <row r="35" spans="1:11" ht="16" customHeight="1" x14ac:dyDescent="0.2">
      <c r="A35" s="882"/>
      <c r="B35" s="423" t="s">
        <v>672</v>
      </c>
      <c r="C35" s="982"/>
      <c r="D35" s="400">
        <f>I24</f>
        <v>45</v>
      </c>
      <c r="E35" s="839"/>
      <c r="F35" s="839"/>
      <c r="G35" s="839"/>
      <c r="H35" s="839"/>
      <c r="I35" s="839"/>
      <c r="J35" s="839"/>
      <c r="K35" s="844"/>
    </row>
    <row r="36" spans="1:11" ht="16" customHeight="1" x14ac:dyDescent="0.2">
      <c r="A36" s="882"/>
      <c r="B36" s="832"/>
      <c r="C36" s="992">
        <f>申請書!C36</f>
        <v>0</v>
      </c>
      <c r="D36" s="273">
        <f>申請書!D36</f>
        <v>0</v>
      </c>
      <c r="E36" s="837">
        <f>申請書!E36</f>
        <v>0</v>
      </c>
      <c r="F36" s="837">
        <f>申請書!F36</f>
        <v>0</v>
      </c>
      <c r="G36" s="837">
        <f>申請書!G36</f>
        <v>0</v>
      </c>
      <c r="H36" s="837">
        <f>申請書!H36</f>
        <v>0</v>
      </c>
      <c r="I36" s="837">
        <f>申請書!I36</f>
        <v>0</v>
      </c>
      <c r="J36" s="837">
        <f>申請書!J36</f>
        <v>0</v>
      </c>
      <c r="K36" s="910"/>
    </row>
    <row r="37" spans="1:11" ht="16" customHeight="1" x14ac:dyDescent="0.2">
      <c r="A37" s="882"/>
      <c r="B37" s="833"/>
      <c r="C37" s="980"/>
      <c r="D37" s="271">
        <f>申請書!D37</f>
        <v>0</v>
      </c>
      <c r="E37" s="838"/>
      <c r="F37" s="838"/>
      <c r="G37" s="838"/>
      <c r="H37" s="838"/>
      <c r="I37" s="838"/>
      <c r="J37" s="838"/>
      <c r="K37" s="844"/>
    </row>
    <row r="38" spans="1:11" ht="16" customHeight="1" x14ac:dyDescent="0.2">
      <c r="A38" s="882"/>
      <c r="B38" s="834"/>
      <c r="C38" s="981"/>
      <c r="D38" s="272">
        <f>申請書!D38</f>
        <v>0</v>
      </c>
      <c r="E38" s="839"/>
      <c r="F38" s="839"/>
      <c r="G38" s="839"/>
      <c r="H38" s="839"/>
      <c r="I38" s="839"/>
      <c r="J38" s="839"/>
      <c r="K38" s="845"/>
    </row>
    <row r="39" spans="1:11" ht="16" customHeight="1" x14ac:dyDescent="0.2">
      <c r="A39" s="882"/>
      <c r="B39" s="832"/>
      <c r="C39" s="980">
        <f>申請書!C39</f>
        <v>0</v>
      </c>
      <c r="D39" s="271">
        <f>申請書!D39</f>
        <v>0</v>
      </c>
      <c r="E39" s="837">
        <f>申請書!E39</f>
        <v>0</v>
      </c>
      <c r="F39" s="837">
        <f>申請書!F39</f>
        <v>0</v>
      </c>
      <c r="G39" s="837">
        <f>申請書!G39</f>
        <v>0</v>
      </c>
      <c r="H39" s="837">
        <f>申請書!H39</f>
        <v>0</v>
      </c>
      <c r="I39" s="837">
        <f>申請書!I39</f>
        <v>0</v>
      </c>
      <c r="J39" s="837">
        <f>申請書!J39</f>
        <v>0</v>
      </c>
      <c r="K39" s="844"/>
    </row>
    <row r="40" spans="1:11" ht="16" customHeight="1" x14ac:dyDescent="0.2">
      <c r="A40" s="882"/>
      <c r="B40" s="833"/>
      <c r="C40" s="980"/>
      <c r="D40" s="271">
        <f>申請書!D40</f>
        <v>0</v>
      </c>
      <c r="E40" s="838"/>
      <c r="F40" s="838"/>
      <c r="G40" s="838"/>
      <c r="H40" s="838"/>
      <c r="I40" s="838"/>
      <c r="J40" s="838"/>
      <c r="K40" s="844"/>
    </row>
    <row r="41" spans="1:11" ht="16" customHeight="1" x14ac:dyDescent="0.2">
      <c r="A41" s="882"/>
      <c r="B41" s="834"/>
      <c r="C41" s="981"/>
      <c r="D41" s="272">
        <f>申請書!D41</f>
        <v>0</v>
      </c>
      <c r="E41" s="839"/>
      <c r="F41" s="839"/>
      <c r="G41" s="839"/>
      <c r="H41" s="839"/>
      <c r="I41" s="839"/>
      <c r="J41" s="839"/>
      <c r="K41" s="845"/>
    </row>
    <row r="42" spans="1:11" ht="16" customHeight="1" x14ac:dyDescent="0.2">
      <c r="A42" s="882"/>
      <c r="B42" s="991"/>
      <c r="C42" s="992">
        <f>申請書!C42</f>
        <v>0</v>
      </c>
      <c r="D42" s="273">
        <f>申請書!D42</f>
        <v>0</v>
      </c>
      <c r="E42" s="837">
        <f>申請書!E42</f>
        <v>0</v>
      </c>
      <c r="F42" s="837">
        <f>申請書!F42</f>
        <v>0</v>
      </c>
      <c r="G42" s="837">
        <f>申請書!G42</f>
        <v>0</v>
      </c>
      <c r="H42" s="837">
        <f>申請書!H42</f>
        <v>0</v>
      </c>
      <c r="I42" s="837">
        <f>申請書!I42</f>
        <v>0</v>
      </c>
      <c r="J42" s="837">
        <f>申請書!J42</f>
        <v>0</v>
      </c>
      <c r="K42" s="844"/>
    </row>
    <row r="43" spans="1:11" ht="16" customHeight="1" x14ac:dyDescent="0.2">
      <c r="A43" s="882"/>
      <c r="B43" s="833"/>
      <c r="C43" s="980"/>
      <c r="D43" s="271">
        <f>申請書!D43</f>
        <v>0</v>
      </c>
      <c r="E43" s="838"/>
      <c r="F43" s="838"/>
      <c r="G43" s="838"/>
      <c r="H43" s="838"/>
      <c r="I43" s="838"/>
      <c r="J43" s="838"/>
      <c r="K43" s="844"/>
    </row>
    <row r="44" spans="1:11" ht="16" customHeight="1" x14ac:dyDescent="0.2">
      <c r="A44" s="882"/>
      <c r="B44" s="834"/>
      <c r="C44" s="981"/>
      <c r="D44" s="272">
        <f>申請書!D44</f>
        <v>0</v>
      </c>
      <c r="E44" s="839"/>
      <c r="F44" s="839"/>
      <c r="G44" s="839"/>
      <c r="H44" s="839"/>
      <c r="I44" s="839"/>
      <c r="J44" s="839"/>
      <c r="K44" s="845"/>
    </row>
    <row r="45" spans="1:11" s="153" customFormat="1" ht="16" customHeight="1" x14ac:dyDescent="0.2">
      <c r="A45" s="882"/>
      <c r="B45" s="983" t="s">
        <v>34</v>
      </c>
      <c r="C45" s="984"/>
      <c r="D45" s="985">
        <f>申請書!D45</f>
        <v>0</v>
      </c>
      <c r="E45" s="985"/>
      <c r="F45" s="985"/>
      <c r="G45" s="985"/>
      <c r="H45" s="985"/>
      <c r="I45" s="985"/>
      <c r="J45" s="985"/>
      <c r="K45" s="152" t="s">
        <v>302</v>
      </c>
    </row>
    <row r="46" spans="1:11" s="153" customFormat="1" ht="16" customHeight="1" thickBot="1" x14ac:dyDescent="0.25">
      <c r="A46" s="882"/>
      <c r="B46" s="987" t="s">
        <v>35</v>
      </c>
      <c r="C46" s="988"/>
      <c r="D46" s="986"/>
      <c r="E46" s="986"/>
      <c r="F46" s="986"/>
      <c r="G46" s="986"/>
      <c r="H46" s="986"/>
      <c r="I46" s="986"/>
      <c r="J46" s="986"/>
      <c r="K46" s="154" t="s">
        <v>303</v>
      </c>
    </row>
    <row r="47" spans="1:11" ht="13.5" thickTop="1" x14ac:dyDescent="0.2">
      <c r="A47" s="883"/>
      <c r="B47" s="872" t="s">
        <v>36</v>
      </c>
      <c r="C47" s="989"/>
      <c r="D47" s="883"/>
      <c r="E47" s="883"/>
      <c r="F47" s="883"/>
      <c r="G47" s="883"/>
      <c r="H47" s="883"/>
      <c r="I47" s="883"/>
      <c r="J47" s="883"/>
      <c r="K47" s="878"/>
    </row>
    <row r="48" spans="1:11" x14ac:dyDescent="0.2">
      <c r="A48" s="883"/>
      <c r="B48" s="874" t="s">
        <v>37</v>
      </c>
      <c r="C48" s="990"/>
      <c r="D48" s="880"/>
      <c r="E48" s="880"/>
      <c r="F48" s="880"/>
      <c r="G48" s="880"/>
      <c r="H48" s="880"/>
      <c r="I48" s="880"/>
      <c r="J48" s="880"/>
      <c r="K48" s="881"/>
    </row>
    <row r="49" spans="1:11" x14ac:dyDescent="0.2">
      <c r="A49" s="88"/>
      <c r="B49" s="88"/>
      <c r="C49" s="88"/>
      <c r="D49" s="88"/>
      <c r="E49" s="88"/>
      <c r="F49" s="88"/>
      <c r="G49" s="88"/>
      <c r="H49" s="88"/>
      <c r="I49" s="88"/>
      <c r="J49" s="88"/>
      <c r="K49" s="88"/>
    </row>
    <row r="50" spans="1:11" x14ac:dyDescent="0.2">
      <c r="A50" s="89"/>
    </row>
    <row r="51" spans="1:11" ht="37.5" x14ac:dyDescent="0.2">
      <c r="A51" s="37" t="s">
        <v>176</v>
      </c>
      <c r="B51" s="155" t="s">
        <v>304</v>
      </c>
      <c r="C51" s="156" t="s">
        <v>38</v>
      </c>
      <c r="D51" s="155" t="s">
        <v>304</v>
      </c>
    </row>
    <row r="52" spans="1:11" x14ac:dyDescent="0.2">
      <c r="A52" s="27"/>
      <c r="B52" s="27"/>
      <c r="C52" s="157"/>
      <c r="D52" s="27"/>
    </row>
    <row r="53" spans="1:11" s="91" customFormat="1" ht="14" x14ac:dyDescent="0.2">
      <c r="A53" s="870" t="s">
        <v>39</v>
      </c>
      <c r="B53" s="871"/>
      <c r="C53" s="871"/>
      <c r="D53" s="871"/>
    </row>
    <row r="54" spans="1:11" x14ac:dyDescent="0.2">
      <c r="A54" s="92" t="s">
        <v>40</v>
      </c>
    </row>
  </sheetData>
  <sheetProtection sheet="1" objects="1" scenarios="1"/>
  <mergeCells count="90">
    <mergeCell ref="G39:G41"/>
    <mergeCell ref="H39:H41"/>
    <mergeCell ref="I25:K26"/>
    <mergeCell ref="D26:D27"/>
    <mergeCell ref="E26:G27"/>
    <mergeCell ref="I27:K27"/>
    <mergeCell ref="I39:I41"/>
    <mergeCell ref="J39:J41"/>
    <mergeCell ref="I36:I38"/>
    <mergeCell ref="J30:J32"/>
    <mergeCell ref="K39:K41"/>
    <mergeCell ref="K30:K32"/>
    <mergeCell ref="K33:K35"/>
    <mergeCell ref="K36:K38"/>
    <mergeCell ref="G33:G35"/>
    <mergeCell ref="J33:J35"/>
    <mergeCell ref="A53:D53"/>
    <mergeCell ref="B25:C27"/>
    <mergeCell ref="E25:G25"/>
    <mergeCell ref="H25:H26"/>
    <mergeCell ref="J42:J44"/>
    <mergeCell ref="B36:B38"/>
    <mergeCell ref="G36:G38"/>
    <mergeCell ref="B39:B41"/>
    <mergeCell ref="C39:C41"/>
    <mergeCell ref="E39:E41"/>
    <mergeCell ref="F39:F41"/>
    <mergeCell ref="C36:C38"/>
    <mergeCell ref="E36:E38"/>
    <mergeCell ref="F36:F38"/>
    <mergeCell ref="H36:H38"/>
    <mergeCell ref="J36:J38"/>
    <mergeCell ref="K42:K44"/>
    <mergeCell ref="B45:C45"/>
    <mergeCell ref="D45:J46"/>
    <mergeCell ref="B46:C46"/>
    <mergeCell ref="B47:C47"/>
    <mergeCell ref="D47:K48"/>
    <mergeCell ref="B48:C48"/>
    <mergeCell ref="B42:B44"/>
    <mergeCell ref="C42:C44"/>
    <mergeCell ref="E42:E44"/>
    <mergeCell ref="F42:F44"/>
    <mergeCell ref="I42:I44"/>
    <mergeCell ref="G42:G44"/>
    <mergeCell ref="H42:H44"/>
    <mergeCell ref="C33:C35"/>
    <mergeCell ref="E33:E35"/>
    <mergeCell ref="F33:F35"/>
    <mergeCell ref="I33:I35"/>
    <mergeCell ref="H33:H35"/>
    <mergeCell ref="C30:C32"/>
    <mergeCell ref="E30:E32"/>
    <mergeCell ref="F30:F32"/>
    <mergeCell ref="I30:I32"/>
    <mergeCell ref="G30:G32"/>
    <mergeCell ref="H30:H32"/>
    <mergeCell ref="B15:K15"/>
    <mergeCell ref="B17:K17"/>
    <mergeCell ref="B18:K18"/>
    <mergeCell ref="C28:C29"/>
    <mergeCell ref="D28:D29"/>
    <mergeCell ref="E28:J28"/>
    <mergeCell ref="B22:C23"/>
    <mergeCell ref="B24:C24"/>
    <mergeCell ref="D22:E22"/>
    <mergeCell ref="F22:G22"/>
    <mergeCell ref="D23:E23"/>
    <mergeCell ref="F23:G23"/>
    <mergeCell ref="C12:D12"/>
    <mergeCell ref="F12:G12"/>
    <mergeCell ref="I12:K12"/>
    <mergeCell ref="B13:K13"/>
    <mergeCell ref="B14:K14"/>
    <mergeCell ref="F9:K9"/>
    <mergeCell ref="A2:G2"/>
    <mergeCell ref="A3:G3"/>
    <mergeCell ref="A4:G4"/>
    <mergeCell ref="A5:A48"/>
    <mergeCell ref="B5:K5"/>
    <mergeCell ref="B6:K6"/>
    <mergeCell ref="B7:K7"/>
    <mergeCell ref="B8:K8"/>
    <mergeCell ref="C9:D9"/>
    <mergeCell ref="B19:C21"/>
    <mergeCell ref="D19:K21"/>
    <mergeCell ref="C10:D10"/>
    <mergeCell ref="E10:K10"/>
    <mergeCell ref="C11:D11"/>
    <mergeCell ref="E11:K11"/>
  </mergeCells>
  <phoneticPr fontId="8"/>
  <pageMargins left="0.39370078740157483" right="0.39370078740157483" top="0.98425196850393704"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xdr:col>
                    <xdr:colOff>31750</xdr:colOff>
                    <xdr:row>29</xdr:row>
                    <xdr:rowOff>12700</xdr:rowOff>
                  </from>
                  <to>
                    <xdr:col>1</xdr:col>
                    <xdr:colOff>317500</xdr:colOff>
                    <xdr:row>30</xdr:row>
                    <xdr:rowOff>25400</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1</xdr:col>
                    <xdr:colOff>38100</xdr:colOff>
                    <xdr:row>31</xdr:row>
                    <xdr:rowOff>6350</xdr:rowOff>
                  </from>
                  <to>
                    <xdr:col>1</xdr:col>
                    <xdr:colOff>330200</xdr:colOff>
                    <xdr:row>32</xdr:row>
                    <xdr:rowOff>12700</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1</xdr:col>
                    <xdr:colOff>31750</xdr:colOff>
                    <xdr:row>32</xdr:row>
                    <xdr:rowOff>12700</xdr:rowOff>
                  </from>
                  <to>
                    <xdr:col>1</xdr:col>
                    <xdr:colOff>317500</xdr:colOff>
                    <xdr:row>33</xdr:row>
                    <xdr:rowOff>25400</xdr:rowOff>
                  </to>
                </anchor>
              </controlPr>
            </control>
          </mc:Choice>
        </mc:AlternateContent>
        <mc:AlternateContent xmlns:mc="http://schemas.openxmlformats.org/markup-compatibility/2006">
          <mc:Choice Requires="x14">
            <control shapeId="80902" r:id="rId7" name="Check Box 6">
              <controlPr defaultSize="0" autoFill="0" autoLine="0" autoPict="0">
                <anchor moveWithCells="1">
                  <from>
                    <xdr:col>1</xdr:col>
                    <xdr:colOff>38100</xdr:colOff>
                    <xdr:row>34</xdr:row>
                    <xdr:rowOff>6350</xdr:rowOff>
                  </from>
                  <to>
                    <xdr:col>1</xdr:col>
                    <xdr:colOff>330200</xdr:colOff>
                    <xdr:row>35</xdr:row>
                    <xdr:rowOff>12700</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1</xdr:col>
                    <xdr:colOff>31750</xdr:colOff>
                    <xdr:row>30</xdr:row>
                    <xdr:rowOff>12700</xdr:rowOff>
                  </from>
                  <to>
                    <xdr:col>1</xdr:col>
                    <xdr:colOff>317500</xdr:colOff>
                    <xdr:row>31</xdr:row>
                    <xdr:rowOff>25400</xdr:rowOff>
                  </to>
                </anchor>
              </controlPr>
            </control>
          </mc:Choice>
        </mc:AlternateContent>
        <mc:AlternateContent xmlns:mc="http://schemas.openxmlformats.org/markup-compatibility/2006">
          <mc:Choice Requires="x14">
            <control shapeId="80904" r:id="rId9" name="Check Box 8">
              <controlPr defaultSize="0" autoFill="0" autoLine="0" autoPict="0">
                <anchor moveWithCells="1">
                  <from>
                    <xdr:col>1</xdr:col>
                    <xdr:colOff>31750</xdr:colOff>
                    <xdr:row>33</xdr:row>
                    <xdr:rowOff>12700</xdr:rowOff>
                  </from>
                  <to>
                    <xdr:col>1</xdr:col>
                    <xdr:colOff>317500</xdr:colOff>
                    <xdr:row>34</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2"/>
  <sheetViews>
    <sheetView showZeros="0" view="pageBreakPreview" zoomScaleNormal="100" zoomScaleSheetLayoutView="100" workbookViewId="0">
      <selection activeCell="B1" sqref="E1"/>
    </sheetView>
  </sheetViews>
  <sheetFormatPr defaultRowHeight="13" x14ac:dyDescent="0.2"/>
  <cols>
    <col min="1" max="1" width="5.6328125" customWidth="1"/>
    <col min="2" max="2" width="4.453125" customWidth="1"/>
    <col min="3" max="5" width="8.6328125" customWidth="1"/>
    <col min="6" max="6" width="6.6328125" customWidth="1"/>
    <col min="7" max="7" width="8.08984375" customWidth="1"/>
    <col min="8" max="8" width="5.6328125" style="2" customWidth="1"/>
    <col min="9" max="9" width="4.90625" customWidth="1"/>
    <col min="10" max="12" width="8.6328125" customWidth="1"/>
    <col min="13" max="13" width="5.6328125" customWidth="1"/>
    <col min="14" max="14" width="5.08984375" customWidth="1"/>
    <col min="15" max="15" width="4.6328125" customWidth="1"/>
    <col min="19" max="19" width="14.08984375" customWidth="1"/>
  </cols>
  <sheetData>
    <row r="1" spans="1:15" s="7" customFormat="1" ht="18" customHeight="1" x14ac:dyDescent="0.2">
      <c r="A1" s="7" t="s">
        <v>46</v>
      </c>
      <c r="H1" s="2"/>
      <c r="J1" s="108" t="s">
        <v>19</v>
      </c>
      <c r="K1" s="1011">
        <f ca="1">TODAY()</f>
        <v>44988</v>
      </c>
      <c r="L1" s="1011"/>
      <c r="M1" s="1011"/>
      <c r="N1" s="1011"/>
    </row>
    <row r="2" spans="1:15" ht="18" customHeight="1" x14ac:dyDescent="0.2">
      <c r="A2" s="112"/>
      <c r="G2" s="3" t="s">
        <v>61</v>
      </c>
    </row>
    <row r="3" spans="1:15" ht="9" customHeight="1" x14ac:dyDescent="0.2">
      <c r="G3" s="3"/>
    </row>
    <row r="4" spans="1:15" ht="13.5" thickBot="1" x14ac:dyDescent="0.25">
      <c r="A4" s="996"/>
      <c r="B4" s="996"/>
      <c r="C4" s="21"/>
      <c r="D4" s="21"/>
      <c r="E4" s="21"/>
      <c r="I4" s="7"/>
    </row>
    <row r="5" spans="1:15" ht="15" customHeight="1" x14ac:dyDescent="0.2">
      <c r="A5" s="1082" t="s">
        <v>45</v>
      </c>
      <c r="B5" s="1055"/>
      <c r="C5" s="1111" t="str">
        <f>申請書!E11</f>
        <v xml:space="preserve"> 名栗げんきプラザ</v>
      </c>
      <c r="D5" s="1112"/>
      <c r="E5" s="1112"/>
      <c r="F5" s="1112"/>
      <c r="G5" s="1112"/>
      <c r="H5" s="1113"/>
      <c r="I5" s="1096" t="s">
        <v>47</v>
      </c>
      <c r="J5" s="1117" t="s">
        <v>20</v>
      </c>
      <c r="K5" s="1118"/>
      <c r="L5" s="1118"/>
      <c r="M5" s="1119">
        <f>申請書!E30+申請書!F30+申請書!G30+申請書!J30</f>
        <v>30</v>
      </c>
      <c r="N5" s="1120"/>
      <c r="O5" s="106" t="s">
        <v>148</v>
      </c>
    </row>
    <row r="6" spans="1:15" ht="15" customHeight="1" thickBot="1" x14ac:dyDescent="0.25">
      <c r="A6" s="1083"/>
      <c r="B6" s="1084"/>
      <c r="C6" s="1114"/>
      <c r="D6" s="1115"/>
      <c r="E6" s="1115"/>
      <c r="F6" s="1115"/>
      <c r="G6" s="1115"/>
      <c r="H6" s="1116"/>
      <c r="I6" s="1097"/>
      <c r="J6" s="1089" t="s">
        <v>48</v>
      </c>
      <c r="K6" s="1090"/>
      <c r="L6" s="1090"/>
      <c r="M6" s="1020">
        <f>申請書!H30+申請書!I30</f>
        <v>15</v>
      </c>
      <c r="N6" s="1021"/>
      <c r="O6" s="107" t="s">
        <v>148</v>
      </c>
    </row>
    <row r="7" spans="1:15" ht="17.149999999999999" customHeight="1" x14ac:dyDescent="0.2">
      <c r="A7" s="1050" t="s">
        <v>49</v>
      </c>
      <c r="B7" s="1052"/>
      <c r="C7" s="1100" t="str">
        <f>申請書!E26</f>
        <v>名栗　花子</v>
      </c>
      <c r="D7" s="1101"/>
      <c r="E7" s="1101"/>
      <c r="F7" s="1101"/>
      <c r="G7" s="1102"/>
      <c r="H7" s="1106" t="s">
        <v>75</v>
      </c>
      <c r="I7" s="43" t="s">
        <v>104</v>
      </c>
      <c r="J7" s="1092" t="str">
        <f>申請書!I25</f>
        <v>090-0000-0000</v>
      </c>
      <c r="K7" s="1092"/>
      <c r="L7" s="1092"/>
      <c r="M7" s="1093"/>
      <c r="N7" s="1094"/>
      <c r="O7" s="1095"/>
    </row>
    <row r="8" spans="1:15" ht="17.149999999999999" customHeight="1" thickBot="1" x14ac:dyDescent="0.25">
      <c r="A8" s="1098"/>
      <c r="B8" s="1099"/>
      <c r="C8" s="1103"/>
      <c r="D8" s="1104"/>
      <c r="E8" s="1104"/>
      <c r="F8" s="1104"/>
      <c r="G8" s="1105"/>
      <c r="H8" s="1107"/>
      <c r="I8" s="20" t="s">
        <v>105</v>
      </c>
      <c r="J8" s="1108" t="str">
        <f>申請書!I13</f>
        <v>042-979-1013</v>
      </c>
      <c r="K8" s="1109"/>
      <c r="L8" s="1109"/>
      <c r="M8" s="1109"/>
      <c r="N8" s="1109"/>
      <c r="O8" s="1110"/>
    </row>
    <row r="9" spans="1:15" ht="16" customHeight="1" x14ac:dyDescent="0.2">
      <c r="A9" s="1085" t="s">
        <v>50</v>
      </c>
      <c r="B9" s="4" t="s">
        <v>51</v>
      </c>
      <c r="C9" s="997" t="str">
        <f>注文シート!E22</f>
        <v>電車～登山</v>
      </c>
      <c r="D9" s="998"/>
      <c r="E9" s="998"/>
      <c r="F9" s="998"/>
      <c r="G9" s="998"/>
      <c r="H9" s="999"/>
      <c r="I9" s="1087" t="s">
        <v>844</v>
      </c>
      <c r="J9" s="1088"/>
      <c r="K9" s="1004" t="s">
        <v>52</v>
      </c>
      <c r="L9" s="1005"/>
      <c r="M9" s="402" t="str">
        <f>注文シート!E23</f>
        <v>10時</v>
      </c>
      <c r="N9" s="403" t="str">
        <f>注文シート!F23</f>
        <v>00分</v>
      </c>
      <c r="O9" s="413"/>
    </row>
    <row r="10" spans="1:15" ht="16" customHeight="1" thickBot="1" x14ac:dyDescent="0.25">
      <c r="A10" s="1086"/>
      <c r="B10" s="5" t="s">
        <v>53</v>
      </c>
      <c r="C10" s="1000" t="str">
        <f>注文シート!H22</f>
        <v>バス</v>
      </c>
      <c r="D10" s="1001"/>
      <c r="E10" s="1001"/>
      <c r="F10" s="1001"/>
      <c r="G10" s="1001"/>
      <c r="H10" s="1002"/>
      <c r="I10" s="1015" t="s">
        <v>508</v>
      </c>
      <c r="J10" s="1016"/>
      <c r="K10" s="1122" t="s">
        <v>54</v>
      </c>
      <c r="L10" s="1123"/>
      <c r="M10" s="405" t="str">
        <f>注文シート!H23</f>
        <v>なし</v>
      </c>
      <c r="N10" s="406" t="str">
        <f>注文シート!I23</f>
        <v>分</v>
      </c>
      <c r="O10" s="404"/>
    </row>
    <row r="11" spans="1:15" ht="20.149999999999999" customHeight="1" thickBot="1" x14ac:dyDescent="0.25">
      <c r="A11" s="1076" t="s">
        <v>83</v>
      </c>
      <c r="B11" s="1077"/>
      <c r="C11" s="1077"/>
      <c r="D11" s="1077"/>
      <c r="E11" s="1077"/>
      <c r="F11" s="1077"/>
      <c r="G11" s="1077"/>
      <c r="H11" s="1067">
        <f>注文シート!F19</f>
        <v>45026</v>
      </c>
      <c r="I11" s="1068"/>
      <c r="J11" s="1068"/>
      <c r="K11" s="1068"/>
      <c r="L11" s="1068"/>
      <c r="M11" s="1068"/>
      <c r="N11" s="1068"/>
      <c r="O11" s="1069"/>
    </row>
    <row r="12" spans="1:15" x14ac:dyDescent="0.2">
      <c r="A12" s="1091" t="s">
        <v>845</v>
      </c>
      <c r="B12" s="1054"/>
      <c r="C12" s="1054"/>
      <c r="D12" s="1054"/>
      <c r="E12" s="1054"/>
      <c r="F12" s="1054"/>
      <c r="G12" s="1055"/>
      <c r="H12" s="1050" t="s">
        <v>846</v>
      </c>
      <c r="I12" s="1051"/>
      <c r="J12" s="1051"/>
      <c r="K12" s="1051"/>
      <c r="L12" s="1051"/>
      <c r="M12" s="1051"/>
      <c r="N12" s="1051"/>
      <c r="O12" s="1052"/>
    </row>
    <row r="13" spans="1:15" ht="18" customHeight="1" x14ac:dyDescent="0.2">
      <c r="A13" s="1023" t="s">
        <v>55</v>
      </c>
      <c r="B13" s="1024"/>
      <c r="C13" s="1017" t="s">
        <v>56</v>
      </c>
      <c r="D13" s="1018"/>
      <c r="E13" s="1024"/>
      <c r="F13" s="1017" t="s">
        <v>57</v>
      </c>
      <c r="G13" s="1019"/>
      <c r="H13" s="1023" t="s">
        <v>55</v>
      </c>
      <c r="I13" s="1024"/>
      <c r="J13" s="1017" t="s">
        <v>56</v>
      </c>
      <c r="K13" s="1018"/>
      <c r="L13" s="1024"/>
      <c r="M13" s="1017" t="s">
        <v>57</v>
      </c>
      <c r="N13" s="1018"/>
      <c r="O13" s="1019"/>
    </row>
    <row r="14" spans="1:15" ht="17.149999999999999" customHeight="1" x14ac:dyDescent="0.2">
      <c r="A14" s="1121"/>
      <c r="B14" s="1061"/>
      <c r="C14" s="1062"/>
      <c r="D14" s="1063"/>
      <c r="E14" s="1064"/>
      <c r="F14" s="1006"/>
      <c r="G14" s="1056"/>
      <c r="H14" s="1060"/>
      <c r="I14" s="1061"/>
      <c r="J14" s="1062"/>
      <c r="K14" s="1063"/>
      <c r="L14" s="1064"/>
      <c r="M14" s="1062"/>
      <c r="N14" s="1063"/>
      <c r="O14" s="1124"/>
    </row>
    <row r="15" spans="1:15" ht="17.149999999999999" customHeight="1" x14ac:dyDescent="0.2">
      <c r="A15" s="1014"/>
      <c r="B15" s="1013"/>
      <c r="C15" s="1006"/>
      <c r="D15" s="1007"/>
      <c r="E15" s="1008"/>
      <c r="F15" s="1006"/>
      <c r="G15" s="1056"/>
      <c r="H15" s="1012"/>
      <c r="I15" s="1013"/>
      <c r="J15" s="1006"/>
      <c r="K15" s="1022"/>
      <c r="L15" s="1008"/>
      <c r="M15" s="1006"/>
      <c r="N15" s="1022"/>
      <c r="O15" s="1056"/>
    </row>
    <row r="16" spans="1:15" ht="17.149999999999999" customHeight="1" x14ac:dyDescent="0.2">
      <c r="A16" s="1014"/>
      <c r="B16" s="1013"/>
      <c r="C16" s="1006"/>
      <c r="D16" s="1007"/>
      <c r="E16" s="1008"/>
      <c r="F16" s="1006"/>
      <c r="G16" s="1056"/>
      <c r="H16" s="1014"/>
      <c r="I16" s="1013"/>
      <c r="J16" s="1006"/>
      <c r="K16" s="1007"/>
      <c r="L16" s="1008"/>
      <c r="M16" s="1006"/>
      <c r="N16" s="1022"/>
      <c r="O16" s="1056"/>
    </row>
    <row r="17" spans="1:15" ht="17.149999999999999" customHeight="1" x14ac:dyDescent="0.2">
      <c r="A17" s="1014">
        <v>0.54166666666666663</v>
      </c>
      <c r="B17" s="1013"/>
      <c r="C17" s="1006" t="s">
        <v>711</v>
      </c>
      <c r="D17" s="1007"/>
      <c r="E17" s="1008"/>
      <c r="F17" s="1006" t="s">
        <v>712</v>
      </c>
      <c r="G17" s="1056"/>
      <c r="H17" s="1014">
        <v>0.54166666666666663</v>
      </c>
      <c r="I17" s="1013"/>
      <c r="J17" s="1006" t="s">
        <v>711</v>
      </c>
      <c r="K17" s="1007"/>
      <c r="L17" s="1008"/>
      <c r="M17" s="1006" t="s">
        <v>713</v>
      </c>
      <c r="N17" s="1022"/>
      <c r="O17" s="1056"/>
    </row>
    <row r="18" spans="1:15" ht="17.149999999999999" customHeight="1" x14ac:dyDescent="0.2">
      <c r="A18" s="1014">
        <v>0.5625</v>
      </c>
      <c r="B18" s="1013"/>
      <c r="C18" s="1006" t="s">
        <v>718</v>
      </c>
      <c r="D18" s="1007"/>
      <c r="E18" s="1008"/>
      <c r="F18" s="1006"/>
      <c r="G18" s="1056"/>
      <c r="H18" s="1012"/>
      <c r="I18" s="1013"/>
      <c r="J18" s="1006"/>
      <c r="K18" s="1022"/>
      <c r="L18" s="1008"/>
      <c r="M18" s="1006"/>
      <c r="N18" s="1022"/>
      <c r="O18" s="1056"/>
    </row>
    <row r="19" spans="1:15" ht="17.149999999999999" customHeight="1" x14ac:dyDescent="0.2">
      <c r="A19" s="1014"/>
      <c r="B19" s="1013"/>
      <c r="C19" s="1006"/>
      <c r="D19" s="1007"/>
      <c r="E19" s="1008"/>
      <c r="F19" s="1006"/>
      <c r="G19" s="1056"/>
      <c r="H19" s="1012"/>
      <c r="I19" s="1013"/>
      <c r="J19" s="1006"/>
      <c r="K19" s="1022"/>
      <c r="L19" s="1008"/>
      <c r="M19" s="1006"/>
      <c r="N19" s="1022"/>
      <c r="O19" s="1056"/>
    </row>
    <row r="20" spans="1:15" ht="17.149999999999999" customHeight="1" x14ac:dyDescent="0.2">
      <c r="A20" s="1014">
        <v>0.58333333333333337</v>
      </c>
      <c r="B20" s="1013"/>
      <c r="C20" s="1006" t="s">
        <v>714</v>
      </c>
      <c r="D20" s="1007"/>
      <c r="E20" s="1008"/>
      <c r="F20" s="1006" t="s">
        <v>715</v>
      </c>
      <c r="G20" s="1056"/>
      <c r="H20" s="1014">
        <v>0.58333333333333337</v>
      </c>
      <c r="I20" s="1013"/>
      <c r="J20" s="1006" t="s">
        <v>716</v>
      </c>
      <c r="K20" s="1022"/>
      <c r="L20" s="1008"/>
      <c r="M20" s="1006" t="s">
        <v>717</v>
      </c>
      <c r="N20" s="1022"/>
      <c r="O20" s="1056"/>
    </row>
    <row r="21" spans="1:15" ht="17.149999999999999" customHeight="1" x14ac:dyDescent="0.2">
      <c r="A21" s="1014">
        <v>0.625</v>
      </c>
      <c r="B21" s="1013"/>
      <c r="C21" s="1006" t="s">
        <v>719</v>
      </c>
      <c r="D21" s="1007"/>
      <c r="E21" s="1008"/>
      <c r="F21" s="1006"/>
      <c r="G21" s="1056"/>
      <c r="H21" s="1014">
        <v>0.625</v>
      </c>
      <c r="I21" s="1013"/>
      <c r="J21" s="1006" t="s">
        <v>720</v>
      </c>
      <c r="K21" s="1022"/>
      <c r="L21" s="1008"/>
      <c r="M21" s="1006" t="s">
        <v>721</v>
      </c>
      <c r="N21" s="1022"/>
      <c r="O21" s="1056"/>
    </row>
    <row r="22" spans="1:15" ht="17.149999999999999" customHeight="1" x14ac:dyDescent="0.2">
      <c r="A22" s="1012"/>
      <c r="B22" s="1013"/>
      <c r="C22" s="1006"/>
      <c r="D22" s="1007"/>
      <c r="E22" s="1008"/>
      <c r="F22" s="1006"/>
      <c r="G22" s="1056"/>
      <c r="H22" s="1012"/>
      <c r="I22" s="1013"/>
      <c r="J22" s="1006"/>
      <c r="K22" s="1022"/>
      <c r="L22" s="1008"/>
      <c r="M22" s="1006"/>
      <c r="N22" s="1022"/>
      <c r="O22" s="1056"/>
    </row>
    <row r="23" spans="1:15" ht="17.149999999999999" customHeight="1" x14ac:dyDescent="0.2">
      <c r="A23" s="1048">
        <v>0.63541666666666663</v>
      </c>
      <c r="B23" s="1049"/>
      <c r="C23" s="1126" t="s">
        <v>847</v>
      </c>
      <c r="D23" s="1127"/>
      <c r="E23" s="1128"/>
      <c r="F23" s="1003" t="s">
        <v>361</v>
      </c>
      <c r="G23" s="1003"/>
      <c r="H23" s="1003"/>
      <c r="I23" s="1003"/>
      <c r="J23" s="195"/>
      <c r="K23" s="195"/>
      <c r="L23" s="195"/>
      <c r="M23" s="195"/>
      <c r="N23" s="1080"/>
      <c r="O23" s="1081"/>
    </row>
    <row r="24" spans="1:15" ht="17.149999999999999" customHeight="1" x14ac:dyDescent="0.2">
      <c r="A24" s="1048">
        <v>0.64236111111111105</v>
      </c>
      <c r="B24" s="1049"/>
      <c r="C24" s="1126" t="s">
        <v>316</v>
      </c>
      <c r="D24" s="1127"/>
      <c r="E24" s="1128"/>
      <c r="F24" s="1003" t="s">
        <v>361</v>
      </c>
      <c r="G24" s="1003"/>
      <c r="H24" s="1003"/>
      <c r="I24" s="1003"/>
      <c r="J24" s="195"/>
      <c r="K24" s="195"/>
      <c r="L24" s="195"/>
      <c r="M24" s="195"/>
      <c r="N24" s="1080"/>
      <c r="O24" s="1081"/>
    </row>
    <row r="25" spans="1:15" ht="17.149999999999999" customHeight="1" x14ac:dyDescent="0.2">
      <c r="A25" s="1048">
        <v>0.64930555555555558</v>
      </c>
      <c r="B25" s="1049"/>
      <c r="C25" s="1040" t="s">
        <v>317</v>
      </c>
      <c r="D25" s="1045"/>
      <c r="E25" s="1125"/>
      <c r="F25" s="195" t="s">
        <v>149</v>
      </c>
      <c r="G25" s="195"/>
      <c r="H25" s="195"/>
      <c r="I25" s="195"/>
      <c r="J25" s="195"/>
      <c r="K25" s="195"/>
      <c r="L25" s="195"/>
      <c r="M25" s="195"/>
      <c r="N25" s="1080"/>
      <c r="O25" s="1081"/>
    </row>
    <row r="26" spans="1:15" ht="17.149999999999999" customHeight="1" x14ac:dyDescent="0.2">
      <c r="A26" s="1012"/>
      <c r="B26" s="1013"/>
      <c r="C26" s="1006"/>
      <c r="D26" s="1007"/>
      <c r="E26" s="1008"/>
      <c r="F26" s="1006"/>
      <c r="G26" s="1056"/>
      <c r="H26" s="1012"/>
      <c r="I26" s="1013"/>
      <c r="J26" s="1006"/>
      <c r="K26" s="1022"/>
      <c r="L26" s="1008"/>
      <c r="M26" s="1006"/>
      <c r="N26" s="1022"/>
      <c r="O26" s="1056"/>
    </row>
    <row r="27" spans="1:15" ht="17.149999999999999" customHeight="1" x14ac:dyDescent="0.2">
      <c r="A27" s="1014">
        <v>0.72916666666666663</v>
      </c>
      <c r="B27" s="1013"/>
      <c r="C27" s="1006" t="s">
        <v>722</v>
      </c>
      <c r="D27" s="1007"/>
      <c r="E27" s="1008"/>
      <c r="F27" s="1006" t="s">
        <v>723</v>
      </c>
      <c r="G27" s="1056"/>
      <c r="H27" s="1012"/>
      <c r="I27" s="1013"/>
      <c r="J27" s="1006"/>
      <c r="K27" s="1022"/>
      <c r="L27" s="1008"/>
      <c r="M27" s="1006"/>
      <c r="N27" s="1022"/>
      <c r="O27" s="1056"/>
    </row>
    <row r="28" spans="1:15" ht="17.149999999999999" customHeight="1" x14ac:dyDescent="0.2">
      <c r="A28" s="1014">
        <v>0.79166666666666663</v>
      </c>
      <c r="B28" s="1013"/>
      <c r="C28" s="1006" t="s">
        <v>724</v>
      </c>
      <c r="D28" s="1007"/>
      <c r="E28" s="1008"/>
      <c r="F28" s="1006" t="s">
        <v>725</v>
      </c>
      <c r="G28" s="1056"/>
      <c r="H28" s="1014">
        <v>0.79166666666666663</v>
      </c>
      <c r="I28" s="1013"/>
      <c r="J28" s="1006" t="s">
        <v>726</v>
      </c>
      <c r="K28" s="1022"/>
      <c r="L28" s="1008"/>
      <c r="M28" s="1006" t="s">
        <v>713</v>
      </c>
      <c r="N28" s="1022"/>
      <c r="O28" s="1056"/>
    </row>
    <row r="29" spans="1:15" ht="17.149999999999999" customHeight="1" x14ac:dyDescent="0.2">
      <c r="A29" s="1014" t="s">
        <v>729</v>
      </c>
      <c r="B29" s="1013"/>
      <c r="C29" s="1006" t="s">
        <v>727</v>
      </c>
      <c r="D29" s="1007"/>
      <c r="E29" s="1008"/>
      <c r="F29" s="1006"/>
      <c r="G29" s="1056"/>
      <c r="H29" s="1012"/>
      <c r="I29" s="1013"/>
      <c r="J29" s="1006"/>
      <c r="K29" s="1022"/>
      <c r="L29" s="1008"/>
      <c r="M29" s="1006"/>
      <c r="N29" s="1022"/>
      <c r="O29" s="1056"/>
    </row>
    <row r="30" spans="1:15" ht="17.149999999999999" customHeight="1" x14ac:dyDescent="0.2">
      <c r="A30" s="1014">
        <v>0.91666666666666663</v>
      </c>
      <c r="B30" s="1013"/>
      <c r="C30" s="1006" t="s">
        <v>728</v>
      </c>
      <c r="D30" s="1007"/>
      <c r="E30" s="1008"/>
      <c r="F30" s="1006"/>
      <c r="G30" s="1056"/>
      <c r="H30" s="1012"/>
      <c r="I30" s="1013"/>
      <c r="J30" s="1006"/>
      <c r="K30" s="1022"/>
      <c r="L30" s="1008"/>
      <c r="M30" s="1006"/>
      <c r="N30" s="1022"/>
      <c r="O30" s="1056"/>
    </row>
    <row r="31" spans="1:15" ht="17.149999999999999" customHeight="1" x14ac:dyDescent="0.2">
      <c r="A31" s="1012"/>
      <c r="B31" s="1013"/>
      <c r="C31" s="1006"/>
      <c r="D31" s="1007"/>
      <c r="E31" s="1008"/>
      <c r="F31" s="1006"/>
      <c r="G31" s="1056"/>
      <c r="H31" s="1012"/>
      <c r="I31" s="1013"/>
      <c r="J31" s="1006"/>
      <c r="K31" s="1022"/>
      <c r="L31" s="1008"/>
      <c r="M31" s="1006"/>
      <c r="N31" s="1022"/>
      <c r="O31" s="1056"/>
    </row>
    <row r="32" spans="1:15" ht="17.149999999999999" customHeight="1" thickBot="1" x14ac:dyDescent="0.25">
      <c r="A32" s="1078">
        <v>0.91666666666666663</v>
      </c>
      <c r="B32" s="1079"/>
      <c r="C32" s="1046" t="s">
        <v>58</v>
      </c>
      <c r="D32" s="1047"/>
      <c r="E32" s="1047"/>
      <c r="F32" s="1074"/>
      <c r="G32" s="1075"/>
      <c r="H32" s="1065"/>
      <c r="I32" s="1066"/>
      <c r="J32" s="1057"/>
      <c r="K32" s="1058"/>
      <c r="L32" s="1059"/>
      <c r="M32" s="1073"/>
      <c r="N32" s="1074"/>
      <c r="O32" s="1075"/>
    </row>
    <row r="33" spans="1:15" ht="25" customHeight="1" thickBot="1" x14ac:dyDescent="0.25">
      <c r="A33" s="1070" t="s">
        <v>848</v>
      </c>
      <c r="B33" s="1071"/>
      <c r="C33" s="1071"/>
      <c r="D33" s="1071"/>
      <c r="E33" s="1071"/>
      <c r="F33" s="1071"/>
      <c r="G33" s="1071"/>
      <c r="H33" s="1071"/>
      <c r="I33" s="1071"/>
      <c r="J33" s="1071"/>
      <c r="K33" s="1071"/>
      <c r="L33" s="1071"/>
      <c r="M33" s="1071"/>
      <c r="N33" s="1071"/>
      <c r="O33" s="1072"/>
    </row>
    <row r="34" spans="1:15" ht="13" customHeight="1" thickBot="1" x14ac:dyDescent="0.25">
      <c r="A34" s="197"/>
      <c r="H34" s="117"/>
      <c r="O34" s="122"/>
    </row>
    <row r="35" spans="1:15" ht="20.149999999999999" customHeight="1" thickBot="1" x14ac:dyDescent="0.25">
      <c r="A35" s="1076" t="s">
        <v>84</v>
      </c>
      <c r="B35" s="1077"/>
      <c r="C35" s="1077"/>
      <c r="D35" s="1077"/>
      <c r="E35" s="1077"/>
      <c r="F35" s="1077"/>
      <c r="G35" s="1077"/>
      <c r="H35" s="1067">
        <f>注文シート!F20</f>
        <v>45027</v>
      </c>
      <c r="I35" s="1068"/>
      <c r="J35" s="1068"/>
      <c r="K35" s="1068"/>
      <c r="L35" s="1068"/>
      <c r="M35" s="1068"/>
      <c r="N35" s="1068"/>
      <c r="O35" s="1069"/>
    </row>
    <row r="36" spans="1:15" ht="19" x14ac:dyDescent="0.2">
      <c r="A36" s="1053"/>
      <c r="B36" s="1054"/>
      <c r="C36" s="1054"/>
      <c r="D36" s="1054"/>
      <c r="E36" s="1054"/>
      <c r="F36" s="1054"/>
      <c r="G36" s="1055"/>
      <c r="H36" s="1050" t="s">
        <v>188</v>
      </c>
      <c r="I36" s="1051"/>
      <c r="J36" s="1051"/>
      <c r="K36" s="1051"/>
      <c r="L36" s="1051"/>
      <c r="M36" s="1051"/>
      <c r="N36" s="1051"/>
      <c r="O36" s="1052"/>
    </row>
    <row r="37" spans="1:15" ht="18" customHeight="1" x14ac:dyDescent="0.2">
      <c r="A37" s="1023" t="s">
        <v>55</v>
      </c>
      <c r="B37" s="1024"/>
      <c r="C37" s="1017" t="s">
        <v>56</v>
      </c>
      <c r="D37" s="1018"/>
      <c r="E37" s="1024"/>
      <c r="F37" s="1017" t="s">
        <v>57</v>
      </c>
      <c r="G37" s="1019"/>
      <c r="H37" s="1023" t="s">
        <v>55</v>
      </c>
      <c r="I37" s="1024"/>
      <c r="J37" s="1017" t="s">
        <v>56</v>
      </c>
      <c r="K37" s="1018"/>
      <c r="L37" s="1024"/>
      <c r="M37" s="1017" t="s">
        <v>57</v>
      </c>
      <c r="N37" s="1018"/>
      <c r="O37" s="1019"/>
    </row>
    <row r="38" spans="1:15" ht="17.149999999999999" customHeight="1" x14ac:dyDescent="0.2">
      <c r="A38" s="1060"/>
      <c r="B38" s="1061"/>
      <c r="C38" s="1062"/>
      <c r="D38" s="1063"/>
      <c r="E38" s="1064"/>
      <c r="F38" s="1006"/>
      <c r="G38" s="1056"/>
      <c r="H38" s="1060"/>
      <c r="I38" s="1061"/>
      <c r="J38" s="1062"/>
      <c r="K38" s="1063"/>
      <c r="L38" s="1064"/>
      <c r="M38" s="1006"/>
      <c r="N38" s="1022"/>
      <c r="O38" s="1056"/>
    </row>
    <row r="39" spans="1:15" ht="17.149999999999999" customHeight="1" x14ac:dyDescent="0.2">
      <c r="A39" s="1014">
        <v>0.27083333333333331</v>
      </c>
      <c r="B39" s="1013"/>
      <c r="C39" s="1006" t="s">
        <v>730</v>
      </c>
      <c r="D39" s="1007"/>
      <c r="E39" s="1008"/>
      <c r="F39" s="1006" t="s">
        <v>712</v>
      </c>
      <c r="G39" s="1056"/>
      <c r="H39" s="1014">
        <v>0.27083333333333331</v>
      </c>
      <c r="I39" s="1013"/>
      <c r="J39" s="1006" t="s">
        <v>730</v>
      </c>
      <c r="K39" s="1022"/>
      <c r="L39" s="1008"/>
      <c r="M39" s="1006" t="s">
        <v>713</v>
      </c>
      <c r="N39" s="1022"/>
      <c r="O39" s="1056"/>
    </row>
    <row r="40" spans="1:15" ht="17.149999999999999" customHeight="1" x14ac:dyDescent="0.2">
      <c r="A40" s="1014">
        <v>0.3125</v>
      </c>
      <c r="B40" s="1013"/>
      <c r="C40" s="1006" t="s">
        <v>731</v>
      </c>
      <c r="D40" s="1007"/>
      <c r="E40" s="1008"/>
      <c r="F40" s="1006" t="s">
        <v>723</v>
      </c>
      <c r="G40" s="1056"/>
      <c r="H40" s="1012"/>
      <c r="I40" s="1013"/>
      <c r="J40" s="1006"/>
      <c r="K40" s="1022"/>
      <c r="L40" s="1008"/>
      <c r="M40" s="1006"/>
      <c r="N40" s="1022"/>
      <c r="O40" s="1056"/>
    </row>
    <row r="41" spans="1:15" ht="17.149999999999999" customHeight="1" x14ac:dyDescent="0.2">
      <c r="A41" s="1012"/>
      <c r="B41" s="1013"/>
      <c r="C41" s="1006"/>
      <c r="D41" s="1007"/>
      <c r="E41" s="1008"/>
      <c r="F41" s="1006"/>
      <c r="G41" s="1056"/>
      <c r="H41" s="1012"/>
      <c r="I41" s="1013"/>
      <c r="J41" s="1006"/>
      <c r="K41" s="1022"/>
      <c r="L41" s="1008"/>
      <c r="M41" s="1006"/>
      <c r="N41" s="1022"/>
      <c r="O41" s="1056"/>
    </row>
    <row r="42" spans="1:15" ht="17.149999999999999" customHeight="1" x14ac:dyDescent="0.2">
      <c r="A42" s="1048">
        <v>0.36458333333333331</v>
      </c>
      <c r="B42" s="1049"/>
      <c r="C42" s="1040" t="s">
        <v>849</v>
      </c>
      <c r="D42" s="1045"/>
      <c r="E42" s="1041"/>
      <c r="F42" s="1040"/>
      <c r="G42" s="1041"/>
      <c r="H42" s="1009"/>
      <c r="I42" s="1010"/>
      <c r="J42" s="1042"/>
      <c r="K42" s="1043"/>
      <c r="L42" s="1044"/>
      <c r="M42" s="170"/>
      <c r="N42" s="196"/>
      <c r="O42" s="171"/>
    </row>
    <row r="43" spans="1:15" ht="17.149999999999999" customHeight="1" x14ac:dyDescent="0.2">
      <c r="A43" s="1012"/>
      <c r="B43" s="1013"/>
      <c r="C43" s="1006"/>
      <c r="D43" s="1007"/>
      <c r="E43" s="1008"/>
      <c r="F43" s="1006"/>
      <c r="G43" s="1056"/>
      <c r="H43" s="1012"/>
      <c r="I43" s="1013"/>
      <c r="J43" s="1006"/>
      <c r="K43" s="1022"/>
      <c r="L43" s="1008"/>
      <c r="M43" s="1006"/>
      <c r="N43" s="1022"/>
      <c r="O43" s="1056"/>
    </row>
    <row r="44" spans="1:15" ht="17.149999999999999" customHeight="1" x14ac:dyDescent="0.2">
      <c r="A44" s="1014">
        <v>0.38541666666666669</v>
      </c>
      <c r="B44" s="1013"/>
      <c r="C44" s="1006" t="s">
        <v>732</v>
      </c>
      <c r="D44" s="1007"/>
      <c r="E44" s="1008"/>
      <c r="F44" s="1006" t="s">
        <v>721</v>
      </c>
      <c r="G44" s="1056"/>
      <c r="H44" s="1012"/>
      <c r="I44" s="1013"/>
      <c r="J44" s="1006"/>
      <c r="K44" s="1022"/>
      <c r="L44" s="1008"/>
      <c r="M44" s="1006"/>
      <c r="N44" s="1022"/>
      <c r="O44" s="1056"/>
    </row>
    <row r="45" spans="1:15" ht="17.149999999999999" customHeight="1" x14ac:dyDescent="0.2">
      <c r="A45" s="1014">
        <v>0.4375</v>
      </c>
      <c r="B45" s="1013"/>
      <c r="C45" s="1006" t="s">
        <v>733</v>
      </c>
      <c r="D45" s="1007"/>
      <c r="E45" s="1008"/>
      <c r="F45" s="1006" t="s">
        <v>734</v>
      </c>
      <c r="G45" s="1056"/>
      <c r="H45" s="1012"/>
      <c r="I45" s="1013"/>
      <c r="J45" s="1006"/>
      <c r="K45" s="1022"/>
      <c r="L45" s="1008"/>
      <c r="M45" s="1006"/>
      <c r="N45" s="1022"/>
      <c r="O45" s="1056"/>
    </row>
    <row r="46" spans="1:15" ht="17.149999999999999" customHeight="1" x14ac:dyDescent="0.2">
      <c r="A46" s="1012"/>
      <c r="B46" s="1013"/>
      <c r="C46" s="1006"/>
      <c r="D46" s="1007"/>
      <c r="E46" s="1008"/>
      <c r="F46" s="1006"/>
      <c r="G46" s="1056"/>
      <c r="H46" s="1012"/>
      <c r="I46" s="1013"/>
      <c r="J46" s="1006"/>
      <c r="K46" s="1022"/>
      <c r="L46" s="1008"/>
      <c r="M46" s="1006"/>
      <c r="N46" s="1022"/>
      <c r="O46" s="1056"/>
    </row>
    <row r="47" spans="1:15" ht="17.149999999999999" customHeight="1" x14ac:dyDescent="0.2">
      <c r="A47" s="1014">
        <v>0.52083333333333337</v>
      </c>
      <c r="B47" s="1013"/>
      <c r="C47" s="1006" t="s">
        <v>735</v>
      </c>
      <c r="D47" s="1007"/>
      <c r="E47" s="1008"/>
      <c r="F47" s="1006"/>
      <c r="G47" s="1056"/>
      <c r="H47" s="1012"/>
      <c r="I47" s="1013"/>
      <c r="J47" s="1006"/>
      <c r="K47" s="1022"/>
      <c r="L47" s="1008"/>
      <c r="M47" s="1006"/>
      <c r="N47" s="1022"/>
      <c r="O47" s="1056"/>
    </row>
    <row r="48" spans="1:15" ht="17.149999999999999" customHeight="1" x14ac:dyDescent="0.2">
      <c r="A48" s="1014">
        <v>0.5625</v>
      </c>
      <c r="B48" s="1013"/>
      <c r="C48" s="1006" t="s">
        <v>850</v>
      </c>
      <c r="D48" s="1007"/>
      <c r="E48" s="1008"/>
      <c r="F48" s="1006" t="s">
        <v>713</v>
      </c>
      <c r="G48" s="1056"/>
      <c r="H48" s="1012"/>
      <c r="I48" s="1013"/>
      <c r="J48" s="1006"/>
      <c r="K48" s="1022"/>
      <c r="L48" s="1008"/>
      <c r="M48" s="1006"/>
      <c r="N48" s="1022"/>
      <c r="O48" s="1056"/>
    </row>
    <row r="49" spans="1:15" ht="17.149999999999999" customHeight="1" thickBot="1" x14ac:dyDescent="0.25">
      <c r="A49" s="1035"/>
      <c r="B49" s="1036"/>
      <c r="C49" s="1006"/>
      <c r="D49" s="1007"/>
      <c r="E49" s="1008"/>
      <c r="F49" s="1006"/>
      <c r="G49" s="1056"/>
      <c r="H49" s="1035"/>
      <c r="I49" s="1036"/>
      <c r="J49" s="1006"/>
      <c r="K49" s="1022"/>
      <c r="L49" s="1008"/>
      <c r="M49" s="1006"/>
      <c r="N49" s="1022"/>
      <c r="O49" s="1056"/>
    </row>
    <row r="50" spans="1:15" ht="54.75" customHeight="1" thickBot="1" x14ac:dyDescent="0.25">
      <c r="A50" s="1037" t="s">
        <v>397</v>
      </c>
      <c r="B50" s="1038"/>
      <c r="C50" s="1038"/>
      <c r="D50" s="1038"/>
      <c r="E50" s="1038"/>
      <c r="F50" s="1038"/>
      <c r="G50" s="1038"/>
      <c r="H50" s="1038"/>
      <c r="I50" s="1038"/>
      <c r="J50" s="1038"/>
      <c r="K50" s="1038"/>
      <c r="L50" s="1038"/>
      <c r="M50" s="1038"/>
      <c r="N50" s="1038"/>
      <c r="O50" s="1039"/>
    </row>
    <row r="51" spans="1:15" x14ac:dyDescent="0.2">
      <c r="A51" s="1025" t="s">
        <v>60</v>
      </c>
      <c r="B51" s="1026"/>
      <c r="C51" s="1029"/>
      <c r="D51" s="1030"/>
      <c r="E51" s="1030"/>
      <c r="F51" s="1030"/>
      <c r="G51" s="1030"/>
      <c r="H51" s="1030"/>
      <c r="I51" s="1030"/>
      <c r="J51" s="1030"/>
      <c r="K51" s="1030"/>
      <c r="L51" s="1030"/>
      <c r="M51" s="1030"/>
      <c r="N51" s="1030"/>
      <c r="O51" s="1031"/>
    </row>
    <row r="52" spans="1:15" ht="13.5" thickBot="1" x14ac:dyDescent="0.25">
      <c r="A52" s="1027"/>
      <c r="B52" s="1028"/>
      <c r="C52" s="1032"/>
      <c r="D52" s="1033"/>
      <c r="E52" s="1033"/>
      <c r="F52" s="1033"/>
      <c r="G52" s="1033"/>
      <c r="H52" s="1033"/>
      <c r="I52" s="1033"/>
      <c r="J52" s="1033"/>
      <c r="K52" s="1033"/>
      <c r="L52" s="1033"/>
      <c r="M52" s="1033"/>
      <c r="N52" s="1033"/>
      <c r="O52" s="1034"/>
    </row>
  </sheetData>
  <sheetProtection sheet="1" objects="1" scenarios="1"/>
  <mergeCells count="225">
    <mergeCell ref="F46:G46"/>
    <mergeCell ref="F47:G47"/>
    <mergeCell ref="F48:G48"/>
    <mergeCell ref="F49:G49"/>
    <mergeCell ref="J48:L48"/>
    <mergeCell ref="M44:O44"/>
    <mergeCell ref="M45:O45"/>
    <mergeCell ref="M46:O46"/>
    <mergeCell ref="M47:O47"/>
    <mergeCell ref="M48:O48"/>
    <mergeCell ref="J47:L47"/>
    <mergeCell ref="J45:L45"/>
    <mergeCell ref="H47:I47"/>
    <mergeCell ref="J46:L46"/>
    <mergeCell ref="J44:L44"/>
    <mergeCell ref="H44:I44"/>
    <mergeCell ref="M49:O49"/>
    <mergeCell ref="F45:G45"/>
    <mergeCell ref="A20:B20"/>
    <mergeCell ref="C23:E23"/>
    <mergeCell ref="C19:E19"/>
    <mergeCell ref="H19:I19"/>
    <mergeCell ref="F20:G20"/>
    <mergeCell ref="F21:G21"/>
    <mergeCell ref="F24:G24"/>
    <mergeCell ref="A23:B23"/>
    <mergeCell ref="A24:B24"/>
    <mergeCell ref="A21:B21"/>
    <mergeCell ref="A22:B22"/>
    <mergeCell ref="F19:G19"/>
    <mergeCell ref="C25:E25"/>
    <mergeCell ref="C28:E28"/>
    <mergeCell ref="H29:I29"/>
    <mergeCell ref="C24:E24"/>
    <mergeCell ref="F23:G23"/>
    <mergeCell ref="C20:E20"/>
    <mergeCell ref="C21:E21"/>
    <mergeCell ref="C22:E22"/>
    <mergeCell ref="F44:G44"/>
    <mergeCell ref="F22:G22"/>
    <mergeCell ref="I5:I6"/>
    <mergeCell ref="A7:B8"/>
    <mergeCell ref="C7:G8"/>
    <mergeCell ref="H7:H8"/>
    <mergeCell ref="J8:O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M22:O22"/>
    <mergeCell ref="A12:G12"/>
    <mergeCell ref="A11:G11"/>
    <mergeCell ref="A13:B13"/>
    <mergeCell ref="C13:E13"/>
    <mergeCell ref="C14:E14"/>
    <mergeCell ref="F16:G16"/>
    <mergeCell ref="J7:O7"/>
    <mergeCell ref="C16:E16"/>
    <mergeCell ref="A17:B17"/>
    <mergeCell ref="A16:B16"/>
    <mergeCell ref="F17:G17"/>
    <mergeCell ref="F18:G18"/>
    <mergeCell ref="J16:L16"/>
    <mergeCell ref="J17:L17"/>
    <mergeCell ref="J18:L18"/>
    <mergeCell ref="M16:O16"/>
    <mergeCell ref="M17:O17"/>
    <mergeCell ref="M18:O18"/>
    <mergeCell ref="H17:I17"/>
    <mergeCell ref="H18:I18"/>
    <mergeCell ref="C17:E17"/>
    <mergeCell ref="C18:E18"/>
    <mergeCell ref="M21:O21"/>
    <mergeCell ref="N23:O23"/>
    <mergeCell ref="M19:O19"/>
    <mergeCell ref="A18:B18"/>
    <mergeCell ref="A19:B19"/>
    <mergeCell ref="A5:B6"/>
    <mergeCell ref="A9:A10"/>
    <mergeCell ref="J30:L30"/>
    <mergeCell ref="A25:B25"/>
    <mergeCell ref="C26:E26"/>
    <mergeCell ref="F26:G26"/>
    <mergeCell ref="A26:B26"/>
    <mergeCell ref="N24:O24"/>
    <mergeCell ref="J26:L26"/>
    <mergeCell ref="J27:L27"/>
    <mergeCell ref="J28:L28"/>
    <mergeCell ref="J29:L29"/>
    <mergeCell ref="N25:O25"/>
    <mergeCell ref="I9:J9"/>
    <mergeCell ref="J6:L6"/>
    <mergeCell ref="H11:O11"/>
    <mergeCell ref="M26:O26"/>
    <mergeCell ref="M27:O27"/>
    <mergeCell ref="M28:O28"/>
    <mergeCell ref="M20:O20"/>
    <mergeCell ref="M29:O29"/>
    <mergeCell ref="M30:O30"/>
    <mergeCell ref="F28:G28"/>
    <mergeCell ref="A30:B30"/>
    <mergeCell ref="A27:B27"/>
    <mergeCell ref="F27:G27"/>
    <mergeCell ref="A29:B29"/>
    <mergeCell ref="M31:O31"/>
    <mergeCell ref="C27:E27"/>
    <mergeCell ref="C29:E29"/>
    <mergeCell ref="H30:I30"/>
    <mergeCell ref="A31:B31"/>
    <mergeCell ref="C30:E30"/>
    <mergeCell ref="J31:L31"/>
    <mergeCell ref="A28:B28"/>
    <mergeCell ref="H28:I28"/>
    <mergeCell ref="C31:E31"/>
    <mergeCell ref="F30:G30"/>
    <mergeCell ref="F31:G31"/>
    <mergeCell ref="H31:I31"/>
    <mergeCell ref="F29:G29"/>
    <mergeCell ref="M43:O43"/>
    <mergeCell ref="A37:B37"/>
    <mergeCell ref="M37:O37"/>
    <mergeCell ref="H39:I39"/>
    <mergeCell ref="C39:E39"/>
    <mergeCell ref="A38:B38"/>
    <mergeCell ref="C38:E38"/>
    <mergeCell ref="H32:I32"/>
    <mergeCell ref="H35:O35"/>
    <mergeCell ref="A33:O33"/>
    <mergeCell ref="M32:O32"/>
    <mergeCell ref="F32:G32"/>
    <mergeCell ref="A35:G35"/>
    <mergeCell ref="H38:I38"/>
    <mergeCell ref="J39:L39"/>
    <mergeCell ref="J37:L37"/>
    <mergeCell ref="H43:I43"/>
    <mergeCell ref="J41:L41"/>
    <mergeCell ref="J43:L43"/>
    <mergeCell ref="A32:B32"/>
    <mergeCell ref="J38:L38"/>
    <mergeCell ref="H37:I37"/>
    <mergeCell ref="C46:E46"/>
    <mergeCell ref="A46:B46"/>
    <mergeCell ref="H46:I46"/>
    <mergeCell ref="C32:E32"/>
    <mergeCell ref="A42:B42"/>
    <mergeCell ref="A39:B39"/>
    <mergeCell ref="A41:B41"/>
    <mergeCell ref="A43:B43"/>
    <mergeCell ref="A44:B44"/>
    <mergeCell ref="H36:O36"/>
    <mergeCell ref="A36:G36"/>
    <mergeCell ref="C44:E44"/>
    <mergeCell ref="F38:G38"/>
    <mergeCell ref="F39:G39"/>
    <mergeCell ref="F40:G40"/>
    <mergeCell ref="F41:G41"/>
    <mergeCell ref="J32:L32"/>
    <mergeCell ref="F43:G43"/>
    <mergeCell ref="C37:E37"/>
    <mergeCell ref="F37:G37"/>
    <mergeCell ref="M38:O38"/>
    <mergeCell ref="M39:O39"/>
    <mergeCell ref="M40:O40"/>
    <mergeCell ref="M41:O41"/>
    <mergeCell ref="A51:B52"/>
    <mergeCell ref="C51:O52"/>
    <mergeCell ref="A49:B49"/>
    <mergeCell ref="H49:I49"/>
    <mergeCell ref="J49:L49"/>
    <mergeCell ref="C49:E49"/>
    <mergeCell ref="A50:O50"/>
    <mergeCell ref="F42:G42"/>
    <mergeCell ref="H40:I40"/>
    <mergeCell ref="H41:I41"/>
    <mergeCell ref="J40:L40"/>
    <mergeCell ref="A40:B40"/>
    <mergeCell ref="J42:L42"/>
    <mergeCell ref="A48:B48"/>
    <mergeCell ref="H48:I48"/>
    <mergeCell ref="C48:E48"/>
    <mergeCell ref="A47:B47"/>
    <mergeCell ref="C47:E47"/>
    <mergeCell ref="A45:B45"/>
    <mergeCell ref="C41:E41"/>
    <mergeCell ref="C42:E42"/>
    <mergeCell ref="C40:E40"/>
    <mergeCell ref="C45:E45"/>
    <mergeCell ref="H45:I45"/>
    <mergeCell ref="A4:B4"/>
    <mergeCell ref="C9:H9"/>
    <mergeCell ref="C10:H10"/>
    <mergeCell ref="H24:I24"/>
    <mergeCell ref="K9:L9"/>
    <mergeCell ref="C43:E43"/>
    <mergeCell ref="H42:I42"/>
    <mergeCell ref="K1:N1"/>
    <mergeCell ref="H27:I27"/>
    <mergeCell ref="H21:I21"/>
    <mergeCell ref="H22:I22"/>
    <mergeCell ref="H23:I23"/>
    <mergeCell ref="H26:I26"/>
    <mergeCell ref="H20:I20"/>
    <mergeCell ref="I10:J10"/>
    <mergeCell ref="M13:O13"/>
    <mergeCell ref="M6:N6"/>
    <mergeCell ref="J20:L20"/>
    <mergeCell ref="J21:L21"/>
    <mergeCell ref="J22:L22"/>
    <mergeCell ref="H16:I16"/>
    <mergeCell ref="H15:I15"/>
    <mergeCell ref="H13:I13"/>
    <mergeCell ref="J19:L19"/>
  </mergeCells>
  <phoneticPr fontId="8"/>
  <dataValidations count="1">
    <dataValidation type="list" allowBlank="1" showInputMessage="1" sqref="F43:F49 F26:F31 F38:F41 M38:M41 M26:M31 M43:M49 M14:M22 F14:F22" xr:uid="{00000000-0002-0000-0400-000000000000}">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98425196850393704" bottom="0.19685039370078741" header="0" footer="0"/>
  <pageSetup paperSize="9" scale="6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B1" sqref="E1"/>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 min="15" max="18" width="10.6328125" customWidth="1"/>
  </cols>
  <sheetData>
    <row r="1" spans="1:14" x14ac:dyDescent="0.2">
      <c r="A1" s="64" t="s">
        <v>0</v>
      </c>
      <c r="L1" s="21" t="s">
        <v>675</v>
      </c>
      <c r="M1" s="1135">
        <f ca="1">TODAY()</f>
        <v>44988</v>
      </c>
      <c r="N1" s="1135"/>
    </row>
    <row r="2" spans="1:14" ht="9" customHeight="1" x14ac:dyDescent="0.2">
      <c r="A2" s="64"/>
    </row>
    <row r="3" spans="1:14" x14ac:dyDescent="0.2">
      <c r="A3" s="1138" t="s">
        <v>772</v>
      </c>
      <c r="B3" s="1138"/>
      <c r="C3" s="1138"/>
      <c r="L3" s="557" t="s">
        <v>46</v>
      </c>
      <c r="M3" s="557"/>
      <c r="N3" s="557"/>
    </row>
    <row r="4" spans="1:14" ht="19" x14ac:dyDescent="0.2">
      <c r="E4" s="3" t="s">
        <v>851</v>
      </c>
      <c r="F4" s="3"/>
    </row>
    <row r="5" spans="1:14" ht="9.75" customHeight="1" x14ac:dyDescent="0.2"/>
    <row r="6" spans="1:14" ht="21" customHeight="1" x14ac:dyDescent="0.2">
      <c r="A6" s="9"/>
      <c r="B6" s="65" t="s">
        <v>45</v>
      </c>
      <c r="C6" s="1136" t="str">
        <f>申請書!E11</f>
        <v xml:space="preserve"> 名栗げんきプラザ</v>
      </c>
      <c r="D6" s="1136"/>
      <c r="E6" s="1136"/>
      <c r="F6" s="1136"/>
      <c r="G6" s="1136"/>
      <c r="H6" s="8"/>
      <c r="I6" s="1141" t="s">
        <v>63</v>
      </c>
      <c r="J6" s="1141"/>
      <c r="K6" s="1141"/>
      <c r="L6" s="1140" t="str">
        <f>申請書!E26</f>
        <v>名栗　花子</v>
      </c>
      <c r="M6" s="1140"/>
      <c r="N6" s="1140"/>
    </row>
    <row r="7" spans="1:14" ht="7.5" customHeight="1" x14ac:dyDescent="0.2">
      <c r="N7" s="274"/>
    </row>
    <row r="8" spans="1:14" ht="16.5" customHeight="1" x14ac:dyDescent="0.2">
      <c r="B8" s="65" t="s">
        <v>85</v>
      </c>
      <c r="C8" s="407" t="str">
        <f>申請書!D22</f>
        <v>2023年</v>
      </c>
      <c r="D8" s="1139">
        <f>申請書!F22</f>
        <v>45026</v>
      </c>
      <c r="E8" s="1139"/>
      <c r="F8" s="82" t="s">
        <v>170</v>
      </c>
      <c r="G8" s="1139">
        <f>申請書!F23</f>
        <v>45027</v>
      </c>
      <c r="H8" s="1139"/>
      <c r="I8" s="1141" t="s">
        <v>1</v>
      </c>
      <c r="J8" s="1141"/>
      <c r="K8" s="1141"/>
      <c r="L8" s="1137" t="str">
        <f>申請書!I25</f>
        <v>090-0000-0000</v>
      </c>
      <c r="M8" s="1137"/>
      <c r="N8" s="1137"/>
    </row>
    <row r="9" spans="1:14" ht="9" customHeight="1" x14ac:dyDescent="0.2">
      <c r="L9" s="55"/>
      <c r="M9" s="55"/>
      <c r="N9" s="55"/>
    </row>
    <row r="10" spans="1:14" ht="15" customHeight="1" x14ac:dyDescent="0.2">
      <c r="A10" s="66" t="s">
        <v>185</v>
      </c>
    </row>
    <row r="11" spans="1:14" ht="15" customHeight="1" x14ac:dyDescent="0.2">
      <c r="A11" s="66" t="s">
        <v>354</v>
      </c>
    </row>
    <row r="12" spans="1:14" ht="15" customHeight="1" x14ac:dyDescent="0.2">
      <c r="A12" s="96" t="s">
        <v>662</v>
      </c>
    </row>
    <row r="13" spans="1:14" ht="15" customHeight="1" x14ac:dyDescent="0.2">
      <c r="A13" s="96" t="s">
        <v>669</v>
      </c>
      <c r="D13" s="21"/>
      <c r="E13" s="21"/>
      <c r="F13" s="21"/>
      <c r="G13" s="21"/>
      <c r="H13" s="21"/>
      <c r="I13" s="21"/>
      <c r="J13" s="21"/>
      <c r="K13" s="21"/>
      <c r="L13" s="21"/>
      <c r="M13" s="21"/>
    </row>
    <row r="14" spans="1:14" ht="10" customHeight="1" x14ac:dyDescent="0.2">
      <c r="C14" s="10"/>
      <c r="D14" s="10"/>
      <c r="E14" s="7"/>
      <c r="F14" s="7"/>
    </row>
    <row r="15" spans="1:14" ht="16.5" customHeight="1" thickBot="1" x14ac:dyDescent="0.25">
      <c r="A15" s="1148" t="s">
        <v>634</v>
      </c>
      <c r="B15" s="1148"/>
      <c r="C15">
        <f>計画書!A4</f>
        <v>0</v>
      </c>
      <c r="D15">
        <f>計画書!C4</f>
        <v>0</v>
      </c>
      <c r="F15">
        <f>計画書!E4</f>
        <v>0</v>
      </c>
    </row>
    <row r="16" spans="1:14" ht="23.15" customHeight="1" thickBot="1" x14ac:dyDescent="0.25">
      <c r="A16" s="11" t="s">
        <v>2</v>
      </c>
      <c r="B16" s="1142" t="s">
        <v>64</v>
      </c>
      <c r="C16" s="1143"/>
      <c r="D16" s="12" t="s">
        <v>3</v>
      </c>
      <c r="E16" s="1146" t="s">
        <v>854</v>
      </c>
      <c r="F16" s="1147"/>
      <c r="G16" s="1144" t="s">
        <v>5</v>
      </c>
      <c r="H16" s="1145"/>
      <c r="I16" s="1145"/>
      <c r="J16" s="1145"/>
      <c r="K16" s="1131"/>
      <c r="L16" s="1130" t="s">
        <v>855</v>
      </c>
      <c r="M16" s="1131"/>
      <c r="N16" s="13" t="s">
        <v>65</v>
      </c>
    </row>
    <row r="17" spans="1:14" ht="23.15" customHeight="1" x14ac:dyDescent="0.2">
      <c r="A17" s="46">
        <v>1</v>
      </c>
      <c r="B17" s="1151" t="s">
        <v>736</v>
      </c>
      <c r="C17" s="1152"/>
      <c r="D17" s="47">
        <v>45</v>
      </c>
      <c r="E17" s="109" t="s">
        <v>183</v>
      </c>
      <c r="F17" s="100"/>
      <c r="G17" s="1132" t="s">
        <v>737</v>
      </c>
      <c r="H17" s="1133"/>
      <c r="I17" s="1133"/>
      <c r="J17" s="1133"/>
      <c r="K17" s="1134"/>
      <c r="L17" s="782" t="s">
        <v>738</v>
      </c>
      <c r="M17" s="783"/>
      <c r="N17" s="48"/>
    </row>
    <row r="18" spans="1:14" ht="23.15" customHeight="1" x14ac:dyDescent="0.2">
      <c r="A18" s="49">
        <v>2</v>
      </c>
      <c r="B18" s="1149" t="s">
        <v>739</v>
      </c>
      <c r="C18" s="1150"/>
      <c r="D18" s="50">
        <v>43</v>
      </c>
      <c r="E18" s="97"/>
      <c r="F18" s="82" t="s">
        <v>184</v>
      </c>
      <c r="G18" s="1129" t="s">
        <v>740</v>
      </c>
      <c r="H18" s="725"/>
      <c r="I18" s="725"/>
      <c r="J18" s="725"/>
      <c r="K18" s="726"/>
      <c r="L18" s="1129" t="s">
        <v>741</v>
      </c>
      <c r="M18" s="726"/>
      <c r="N18" s="51"/>
    </row>
    <row r="19" spans="1:14" ht="23.15" customHeight="1" x14ac:dyDescent="0.2">
      <c r="A19" s="49">
        <v>3</v>
      </c>
      <c r="B19" s="1155" t="s">
        <v>746</v>
      </c>
      <c r="C19" s="1156"/>
      <c r="D19" s="50">
        <v>10</v>
      </c>
      <c r="E19" s="97" t="s">
        <v>183</v>
      </c>
      <c r="F19" s="82"/>
      <c r="G19" s="1129" t="s">
        <v>740</v>
      </c>
      <c r="H19" s="725"/>
      <c r="I19" s="725"/>
      <c r="J19" s="725"/>
      <c r="K19" s="726"/>
      <c r="L19" s="1129" t="s">
        <v>742</v>
      </c>
      <c r="M19" s="726"/>
      <c r="N19" s="51"/>
    </row>
    <row r="20" spans="1:14" ht="23.15" customHeight="1" x14ac:dyDescent="0.2">
      <c r="A20" s="49">
        <v>4</v>
      </c>
      <c r="B20" s="1153" t="s">
        <v>746</v>
      </c>
      <c r="C20" s="1154"/>
      <c r="D20" s="50">
        <v>6</v>
      </c>
      <c r="E20" s="97"/>
      <c r="F20" s="82" t="s">
        <v>184</v>
      </c>
      <c r="G20" s="1129" t="s">
        <v>740</v>
      </c>
      <c r="H20" s="725"/>
      <c r="I20" s="725"/>
      <c r="J20" s="725"/>
      <c r="K20" s="726"/>
      <c r="L20" s="1129" t="s">
        <v>743</v>
      </c>
      <c r="M20" s="726"/>
      <c r="N20" s="51"/>
    </row>
    <row r="21" spans="1:14" ht="23.15" customHeight="1" x14ac:dyDescent="0.2">
      <c r="A21" s="49">
        <v>5</v>
      </c>
      <c r="B21" s="1153" t="s">
        <v>747</v>
      </c>
      <c r="C21" s="1154"/>
      <c r="D21" s="50">
        <v>20</v>
      </c>
      <c r="E21" s="97"/>
      <c r="F21" s="82" t="s">
        <v>184</v>
      </c>
      <c r="G21" s="1129" t="s">
        <v>744</v>
      </c>
      <c r="H21" s="725"/>
      <c r="I21" s="725"/>
      <c r="J21" s="725"/>
      <c r="K21" s="726"/>
      <c r="L21" s="1129" t="s">
        <v>745</v>
      </c>
      <c r="M21" s="726"/>
      <c r="N21" s="51"/>
    </row>
    <row r="22" spans="1:14" ht="23.15" customHeight="1" x14ac:dyDescent="0.2">
      <c r="A22" s="49">
        <v>6</v>
      </c>
      <c r="B22" s="1153" t="s">
        <v>748</v>
      </c>
      <c r="C22" s="1154"/>
      <c r="D22" s="50">
        <v>30</v>
      </c>
      <c r="E22" s="97" t="s">
        <v>183</v>
      </c>
      <c r="F22" s="82" t="s">
        <v>184</v>
      </c>
      <c r="G22" s="1129" t="s">
        <v>749</v>
      </c>
      <c r="H22" s="725"/>
      <c r="I22" s="725"/>
      <c r="J22" s="725"/>
      <c r="K22" s="726"/>
      <c r="L22" s="1129" t="s">
        <v>750</v>
      </c>
      <c r="M22" s="726"/>
      <c r="N22" s="51" t="s">
        <v>852</v>
      </c>
    </row>
    <row r="23" spans="1:14" ht="23.15" customHeight="1" x14ac:dyDescent="0.2">
      <c r="A23" s="49">
        <v>7</v>
      </c>
      <c r="B23" s="1153" t="s">
        <v>751</v>
      </c>
      <c r="C23" s="1154"/>
      <c r="D23" s="50">
        <v>15</v>
      </c>
      <c r="E23" s="97" t="s">
        <v>183</v>
      </c>
      <c r="F23" s="82" t="s">
        <v>184</v>
      </c>
      <c r="G23" s="1129" t="s">
        <v>752</v>
      </c>
      <c r="H23" s="725"/>
      <c r="I23" s="725"/>
      <c r="J23" s="725"/>
      <c r="K23" s="726"/>
      <c r="L23" s="1129" t="s">
        <v>753</v>
      </c>
      <c r="M23" s="726"/>
      <c r="N23" s="51" t="s">
        <v>853</v>
      </c>
    </row>
    <row r="24" spans="1:14" ht="23.15" customHeight="1" x14ac:dyDescent="0.2">
      <c r="A24" s="49">
        <v>8</v>
      </c>
      <c r="B24" s="1153" t="s">
        <v>755</v>
      </c>
      <c r="C24" s="1154"/>
      <c r="D24" s="50">
        <v>5</v>
      </c>
      <c r="E24" s="441" t="s">
        <v>183</v>
      </c>
      <c r="F24" s="82" t="s">
        <v>184</v>
      </c>
      <c r="G24" s="1129" t="s">
        <v>756</v>
      </c>
      <c r="H24" s="725"/>
      <c r="I24" s="725"/>
      <c r="J24" s="725"/>
      <c r="K24" s="726"/>
      <c r="L24" s="1129" t="s">
        <v>743</v>
      </c>
      <c r="M24" s="726"/>
      <c r="N24" s="51"/>
    </row>
    <row r="25" spans="1:14" ht="23.15" customHeight="1" x14ac:dyDescent="0.2">
      <c r="A25" s="49">
        <v>9</v>
      </c>
      <c r="B25" s="1153" t="s">
        <v>755</v>
      </c>
      <c r="C25" s="1154"/>
      <c r="D25" s="50">
        <v>12</v>
      </c>
      <c r="E25" s="97" t="s">
        <v>183</v>
      </c>
      <c r="F25" s="82" t="s">
        <v>184</v>
      </c>
      <c r="G25" s="1129" t="s">
        <v>756</v>
      </c>
      <c r="H25" s="725"/>
      <c r="I25" s="725"/>
      <c r="J25" s="725"/>
      <c r="K25" s="726"/>
      <c r="L25" s="1129" t="s">
        <v>742</v>
      </c>
      <c r="M25" s="726"/>
      <c r="N25" s="51"/>
    </row>
    <row r="26" spans="1:14" ht="23.15" customHeight="1" x14ac:dyDescent="0.2">
      <c r="A26" s="49">
        <v>10</v>
      </c>
      <c r="B26" s="1153" t="s">
        <v>755</v>
      </c>
      <c r="C26" s="1154"/>
      <c r="D26" s="50">
        <v>10</v>
      </c>
      <c r="E26" s="97" t="s">
        <v>183</v>
      </c>
      <c r="F26" s="82" t="s">
        <v>184</v>
      </c>
      <c r="G26" s="1129" t="s">
        <v>756</v>
      </c>
      <c r="H26" s="725"/>
      <c r="I26" s="725"/>
      <c r="J26" s="725"/>
      <c r="K26" s="726"/>
      <c r="L26" s="1129" t="s">
        <v>742</v>
      </c>
      <c r="M26" s="726"/>
      <c r="N26" s="51"/>
    </row>
    <row r="27" spans="1:14" ht="23.15" customHeight="1" x14ac:dyDescent="0.2">
      <c r="A27" s="49">
        <v>11</v>
      </c>
      <c r="B27" s="1153" t="s">
        <v>755</v>
      </c>
      <c r="C27" s="1154"/>
      <c r="D27" s="50">
        <v>11</v>
      </c>
      <c r="E27" s="97" t="s">
        <v>183</v>
      </c>
      <c r="F27" s="82" t="s">
        <v>184</v>
      </c>
      <c r="G27" s="1129" t="s">
        <v>756</v>
      </c>
      <c r="H27" s="725"/>
      <c r="I27" s="725"/>
      <c r="J27" s="725"/>
      <c r="K27" s="726"/>
      <c r="L27" s="1129" t="s">
        <v>742</v>
      </c>
      <c r="M27" s="726"/>
      <c r="N27" s="51"/>
    </row>
    <row r="28" spans="1:14" ht="23.15" customHeight="1" x14ac:dyDescent="0.2">
      <c r="A28" s="49">
        <v>12</v>
      </c>
      <c r="B28" s="1153" t="s">
        <v>755</v>
      </c>
      <c r="C28" s="1154"/>
      <c r="D28" s="50">
        <v>11</v>
      </c>
      <c r="E28" s="97" t="s">
        <v>183</v>
      </c>
      <c r="F28" s="82" t="s">
        <v>184</v>
      </c>
      <c r="G28" s="1129" t="s">
        <v>756</v>
      </c>
      <c r="H28" s="725"/>
      <c r="I28" s="725"/>
      <c r="J28" s="725"/>
      <c r="K28" s="726"/>
      <c r="L28" s="1129" t="s">
        <v>742</v>
      </c>
      <c r="M28" s="726"/>
      <c r="N28" s="51"/>
    </row>
    <row r="29" spans="1:14" ht="23.15" customHeight="1" x14ac:dyDescent="0.2">
      <c r="A29" s="49">
        <v>13</v>
      </c>
      <c r="B29" s="1153" t="s">
        <v>755</v>
      </c>
      <c r="C29" s="1154"/>
      <c r="D29" s="50">
        <v>11</v>
      </c>
      <c r="E29" s="97" t="s">
        <v>183</v>
      </c>
      <c r="F29" s="82" t="s">
        <v>184</v>
      </c>
      <c r="G29" s="1129" t="s">
        <v>756</v>
      </c>
      <c r="H29" s="725"/>
      <c r="I29" s="725"/>
      <c r="J29" s="725"/>
      <c r="K29" s="726"/>
      <c r="L29" s="1129" t="s">
        <v>742</v>
      </c>
      <c r="M29" s="726"/>
      <c r="N29" s="51"/>
    </row>
    <row r="30" spans="1:14" ht="23.15" customHeight="1" x14ac:dyDescent="0.2">
      <c r="A30" s="49">
        <v>14</v>
      </c>
      <c r="B30" s="1153" t="s">
        <v>755</v>
      </c>
      <c r="C30" s="1154"/>
      <c r="D30" s="50">
        <v>10</v>
      </c>
      <c r="E30" s="97" t="s">
        <v>183</v>
      </c>
      <c r="F30" s="82" t="s">
        <v>184</v>
      </c>
      <c r="G30" s="1129" t="s">
        <v>756</v>
      </c>
      <c r="H30" s="725"/>
      <c r="I30" s="725"/>
      <c r="J30" s="725"/>
      <c r="K30" s="726"/>
      <c r="L30" s="1129" t="s">
        <v>742</v>
      </c>
      <c r="M30" s="726"/>
      <c r="N30" s="51"/>
    </row>
    <row r="31" spans="1:14" ht="23.15" customHeight="1" x14ac:dyDescent="0.2">
      <c r="A31" s="49">
        <v>15</v>
      </c>
      <c r="B31" s="1153" t="s">
        <v>755</v>
      </c>
      <c r="C31" s="1154"/>
      <c r="D31" s="50">
        <v>11</v>
      </c>
      <c r="E31" s="97" t="s">
        <v>183</v>
      </c>
      <c r="F31" s="82" t="s">
        <v>184</v>
      </c>
      <c r="G31" s="1129" t="s">
        <v>756</v>
      </c>
      <c r="H31" s="725"/>
      <c r="I31" s="725"/>
      <c r="J31" s="725"/>
      <c r="K31" s="726"/>
      <c r="L31" s="1129" t="s">
        <v>742</v>
      </c>
      <c r="M31" s="726"/>
      <c r="N31" s="51"/>
    </row>
    <row r="32" spans="1:14" ht="23.15" customHeight="1" x14ac:dyDescent="0.2">
      <c r="A32" s="49">
        <v>16</v>
      </c>
      <c r="B32" s="1153" t="s">
        <v>755</v>
      </c>
      <c r="C32" s="1154"/>
      <c r="D32" s="50">
        <v>11</v>
      </c>
      <c r="E32" s="97" t="s">
        <v>183</v>
      </c>
      <c r="F32" s="82" t="s">
        <v>184</v>
      </c>
      <c r="G32" s="1129" t="s">
        <v>756</v>
      </c>
      <c r="H32" s="725"/>
      <c r="I32" s="725"/>
      <c r="J32" s="725"/>
      <c r="K32" s="726"/>
      <c r="L32" s="1129" t="s">
        <v>742</v>
      </c>
      <c r="M32" s="726"/>
      <c r="N32" s="51"/>
    </row>
    <row r="33" spans="1:22" ht="23.15" customHeight="1" x14ac:dyDescent="0.2">
      <c r="A33" s="49">
        <v>17</v>
      </c>
      <c r="B33" s="1153" t="s">
        <v>755</v>
      </c>
      <c r="C33" s="1154"/>
      <c r="D33" s="50">
        <v>30</v>
      </c>
      <c r="E33" s="97" t="s">
        <v>183</v>
      </c>
      <c r="F33" s="82"/>
      <c r="G33" s="1129" t="s">
        <v>756</v>
      </c>
      <c r="H33" s="725"/>
      <c r="I33" s="725"/>
      <c r="J33" s="725"/>
      <c r="K33" s="726"/>
      <c r="L33" s="1129" t="s">
        <v>759</v>
      </c>
      <c r="M33" s="726"/>
      <c r="N33" s="51"/>
    </row>
    <row r="34" spans="1:22" ht="23.15" customHeight="1" x14ac:dyDescent="0.2">
      <c r="A34" s="49">
        <v>18</v>
      </c>
      <c r="B34" s="1153" t="s">
        <v>755</v>
      </c>
      <c r="C34" s="1154"/>
      <c r="D34" s="50">
        <v>50</v>
      </c>
      <c r="E34" s="97" t="s">
        <v>183</v>
      </c>
      <c r="F34" s="82"/>
      <c r="G34" s="1129" t="s">
        <v>757</v>
      </c>
      <c r="H34" s="725"/>
      <c r="I34" s="725"/>
      <c r="J34" s="725"/>
      <c r="K34" s="726"/>
      <c r="L34" s="1129" t="s">
        <v>758</v>
      </c>
      <c r="M34" s="726"/>
      <c r="N34" s="51" t="s">
        <v>754</v>
      </c>
    </row>
    <row r="35" spans="1:22" ht="23.15" customHeight="1" x14ac:dyDescent="0.2">
      <c r="A35" s="49">
        <v>19</v>
      </c>
      <c r="B35" s="1154"/>
      <c r="C35" s="1154"/>
      <c r="D35" s="50"/>
      <c r="E35" s="97" t="s">
        <v>183</v>
      </c>
      <c r="F35" s="82" t="s">
        <v>184</v>
      </c>
      <c r="G35" s="1129"/>
      <c r="H35" s="725"/>
      <c r="I35" s="725"/>
      <c r="J35" s="725"/>
      <c r="K35" s="726"/>
      <c r="L35" s="1129"/>
      <c r="M35" s="726"/>
      <c r="N35" s="51"/>
    </row>
    <row r="36" spans="1:22" ht="23.15" customHeight="1" thickBot="1" x14ac:dyDescent="0.25">
      <c r="A36" s="52">
        <v>20</v>
      </c>
      <c r="B36" s="1157"/>
      <c r="C36" s="1158"/>
      <c r="D36" s="53"/>
      <c r="E36" s="98" t="s">
        <v>183</v>
      </c>
      <c r="F36" s="99" t="s">
        <v>184</v>
      </c>
      <c r="G36" s="1159"/>
      <c r="H36" s="1160"/>
      <c r="I36" s="1160"/>
      <c r="J36" s="1160"/>
      <c r="K36" s="1161"/>
      <c r="L36" s="1159"/>
      <c r="M36" s="1161"/>
      <c r="N36" s="54"/>
    </row>
    <row r="37" spans="1:22" ht="10" customHeight="1" x14ac:dyDescent="0.2"/>
    <row r="38" spans="1:22" ht="16" customHeight="1" x14ac:dyDescent="0.2">
      <c r="B38" t="s">
        <v>371</v>
      </c>
      <c r="G38" t="s">
        <v>372</v>
      </c>
      <c r="H38" s="2"/>
      <c r="I38" s="2"/>
      <c r="J38" s="2"/>
      <c r="K38" s="1162" t="s">
        <v>760</v>
      </c>
      <c r="L38" s="1163"/>
      <c r="M38" s="1163"/>
      <c r="N38" s="1163"/>
      <c r="O38" s="2" t="s">
        <v>13</v>
      </c>
    </row>
    <row r="39" spans="1:22" ht="16" customHeight="1" x14ac:dyDescent="0.2">
      <c r="B39" s="15"/>
      <c r="C39" s="14" t="s">
        <v>66</v>
      </c>
      <c r="D39" s="14" t="s">
        <v>67</v>
      </c>
      <c r="F39" s="2"/>
      <c r="G39" s="15"/>
      <c r="H39" s="14" t="s">
        <v>66</v>
      </c>
      <c r="I39" s="1164" t="s">
        <v>67</v>
      </c>
      <c r="J39" s="1164"/>
      <c r="K39" s="1163"/>
      <c r="L39" s="1163"/>
      <c r="M39" s="1163"/>
      <c r="N39" s="1163"/>
      <c r="O39" s="2"/>
      <c r="P39" s="2" t="s">
        <v>10</v>
      </c>
    </row>
    <row r="40" spans="1:22" ht="16" customHeight="1" x14ac:dyDescent="0.2">
      <c r="B40" s="15" t="s">
        <v>68</v>
      </c>
      <c r="C40" s="160">
        <v>2</v>
      </c>
      <c r="D40" s="160"/>
      <c r="F40" s="2"/>
      <c r="G40" s="15" t="s">
        <v>68</v>
      </c>
      <c r="H40" s="160"/>
      <c r="I40" s="1165"/>
      <c r="J40" s="1165"/>
      <c r="K40" s="1163"/>
      <c r="L40" s="1163"/>
      <c r="M40" s="1163"/>
      <c r="N40" s="1163"/>
      <c r="O40" s="2"/>
    </row>
    <row r="41" spans="1:22" ht="16" customHeight="1" x14ac:dyDescent="0.2">
      <c r="B41" s="15" t="s">
        <v>69</v>
      </c>
      <c r="C41" s="160">
        <v>9</v>
      </c>
      <c r="D41" s="160"/>
      <c r="F41" s="2"/>
      <c r="G41" s="15" t="s">
        <v>69</v>
      </c>
      <c r="H41" s="160"/>
      <c r="I41" s="1165"/>
      <c r="J41" s="1165"/>
      <c r="K41" s="1163"/>
      <c r="L41" s="1163"/>
      <c r="M41" s="1163"/>
      <c r="N41" s="1163"/>
    </row>
    <row r="42" spans="1:22" ht="16" customHeight="1" x14ac:dyDescent="0.2">
      <c r="B42" s="15" t="s">
        <v>70</v>
      </c>
      <c r="C42" s="160"/>
      <c r="D42" s="160"/>
      <c r="F42" s="2"/>
      <c r="G42" s="15" t="s">
        <v>70</v>
      </c>
      <c r="H42" s="160"/>
      <c r="I42" s="1165"/>
      <c r="J42" s="1165"/>
      <c r="K42" s="1163"/>
      <c r="L42" s="1163"/>
      <c r="M42" s="1163"/>
      <c r="N42" s="1163"/>
    </row>
    <row r="43" spans="1:22" ht="16" customHeight="1" x14ac:dyDescent="0.2">
      <c r="B43" s="15" t="s">
        <v>71</v>
      </c>
      <c r="C43" s="160">
        <v>1</v>
      </c>
      <c r="D43" s="160"/>
      <c r="F43" s="2"/>
      <c r="G43" s="15" t="s">
        <v>71</v>
      </c>
      <c r="H43" s="160"/>
      <c r="I43" s="1165"/>
      <c r="J43" s="1165"/>
      <c r="K43" s="1163"/>
      <c r="L43" s="1163"/>
      <c r="M43" s="1163"/>
      <c r="N43" s="1163"/>
      <c r="O43" s="2"/>
    </row>
    <row r="44" spans="1:22" ht="16" customHeight="1" x14ac:dyDescent="0.2">
      <c r="B44" s="15" t="s">
        <v>72</v>
      </c>
      <c r="C44" s="160"/>
      <c r="D44" s="160">
        <v>1</v>
      </c>
      <c r="F44" s="2"/>
      <c r="G44" s="15" t="s">
        <v>72</v>
      </c>
      <c r="H44" s="160"/>
      <c r="I44" s="1165"/>
      <c r="J44" s="1165"/>
      <c r="K44" s="1163"/>
      <c r="L44" s="1163"/>
      <c r="M44" s="1163"/>
      <c r="N44" s="1163"/>
      <c r="O44" s="2" t="s">
        <v>10</v>
      </c>
    </row>
    <row r="45" spans="1:22" ht="16" customHeight="1" x14ac:dyDescent="0.2">
      <c r="B45" s="15" t="s">
        <v>73</v>
      </c>
      <c r="C45" s="160">
        <v>4</v>
      </c>
      <c r="D45" s="160"/>
      <c r="F45" s="2"/>
      <c r="G45" s="15" t="s">
        <v>73</v>
      </c>
      <c r="H45" s="160">
        <v>2</v>
      </c>
      <c r="I45" s="1165"/>
      <c r="J45" s="1165"/>
      <c r="K45" s="1163"/>
      <c r="L45" s="1163"/>
      <c r="M45" s="1163"/>
      <c r="N45" s="1163"/>
      <c r="O45" s="2" t="s">
        <v>373</v>
      </c>
    </row>
    <row r="46" spans="1:22" ht="16" customHeight="1" x14ac:dyDescent="0.2">
      <c r="B46" s="15" t="s">
        <v>74</v>
      </c>
      <c r="C46" s="160"/>
      <c r="D46" s="160"/>
      <c r="F46" s="7"/>
      <c r="G46" s="15" t="s">
        <v>74</v>
      </c>
      <c r="H46" s="160"/>
      <c r="I46" s="1165"/>
      <c r="J46" s="1165"/>
      <c r="K46" s="1163"/>
      <c r="L46" s="1163"/>
      <c r="M46" s="1163"/>
      <c r="N46" s="1163"/>
      <c r="P46" s="93"/>
      <c r="R46" s="2"/>
      <c r="S46" s="2"/>
      <c r="T46" s="2"/>
      <c r="U46" s="2"/>
      <c r="V46" s="2"/>
    </row>
    <row r="47" spans="1:22" ht="16" customHeight="1" thickBot="1" x14ac:dyDescent="0.25">
      <c r="C47" s="66"/>
      <c r="D47" s="66"/>
      <c r="F47" s="7"/>
      <c r="H47" s="66"/>
      <c r="I47" s="23"/>
      <c r="J47" s="23"/>
      <c r="K47" s="1163"/>
      <c r="L47" s="1163"/>
      <c r="M47" s="1163"/>
      <c r="N47" s="1163"/>
      <c r="P47" s="93"/>
      <c r="Q47" s="113"/>
      <c r="R47" s="2"/>
      <c r="S47" s="2"/>
      <c r="T47" s="2"/>
      <c r="U47" s="2"/>
      <c r="V47" s="2"/>
    </row>
    <row r="48" spans="1:22" ht="20.5" customHeight="1" x14ac:dyDescent="0.2">
      <c r="B48" s="432" t="s">
        <v>679</v>
      </c>
      <c r="C48" s="433"/>
      <c r="D48" s="242"/>
      <c r="E48" s="1170" t="s">
        <v>680</v>
      </c>
      <c r="F48" s="1170"/>
      <c r="G48" s="1170"/>
      <c r="H48" s="1170"/>
      <c r="I48" s="1170"/>
      <c r="J48" s="430"/>
      <c r="K48" s="1163"/>
      <c r="L48" s="1163"/>
      <c r="M48" s="1163"/>
      <c r="N48" s="1163"/>
      <c r="P48" s="93"/>
      <c r="Q48" s="113"/>
      <c r="R48" s="2"/>
      <c r="S48" s="2"/>
      <c r="T48" s="2"/>
      <c r="U48" s="2"/>
      <c r="V48" s="2"/>
    </row>
    <row r="49" spans="2:22" ht="16" customHeight="1" x14ac:dyDescent="0.2">
      <c r="B49" s="1166" t="s">
        <v>710</v>
      </c>
      <c r="C49" s="1167"/>
      <c r="D49" s="1167"/>
      <c r="E49" s="1167"/>
      <c r="F49" s="1167"/>
      <c r="G49" s="1168" t="s">
        <v>678</v>
      </c>
      <c r="H49" s="1169"/>
      <c r="I49" s="1169"/>
      <c r="J49" s="431"/>
      <c r="K49" s="1163"/>
      <c r="L49" s="1163"/>
      <c r="M49" s="1163"/>
      <c r="N49" s="1163"/>
      <c r="P49" s="93"/>
      <c r="Q49" s="113"/>
      <c r="R49" s="2"/>
      <c r="S49" s="2"/>
      <c r="T49" s="2"/>
      <c r="U49" s="2"/>
      <c r="V49" s="2"/>
    </row>
    <row r="50" spans="2:22" x14ac:dyDescent="0.2">
      <c r="B50" s="1166"/>
      <c r="C50" s="1167"/>
      <c r="D50" s="1167"/>
      <c r="E50" s="1167"/>
      <c r="F50" s="1167"/>
      <c r="G50" s="1169"/>
      <c r="H50" s="1169"/>
      <c r="I50" s="1169"/>
      <c r="J50" s="122"/>
      <c r="K50" s="1163"/>
      <c r="L50" s="1163"/>
      <c r="M50" s="1163"/>
      <c r="N50" s="1163"/>
    </row>
    <row r="51" spans="2:22" ht="2.5" customHeight="1" thickBot="1" x14ac:dyDescent="0.25">
      <c r="B51" s="428"/>
      <c r="C51" s="429"/>
      <c r="D51" s="429"/>
      <c r="E51" s="429"/>
      <c r="F51" s="429"/>
      <c r="G51" s="429"/>
      <c r="H51" s="429"/>
      <c r="I51" s="429"/>
      <c r="J51" s="303"/>
    </row>
  </sheetData>
  <sheetProtection sheet="1" objects="1" scenarios="1"/>
  <mergeCells count="87">
    <mergeCell ref="B49:F50"/>
    <mergeCell ref="G49:I50"/>
    <mergeCell ref="E48:I48"/>
    <mergeCell ref="I45:J45"/>
    <mergeCell ref="I46:J46"/>
    <mergeCell ref="K38:N50"/>
    <mergeCell ref="I39:J39"/>
    <mergeCell ref="I40:J40"/>
    <mergeCell ref="I41:J41"/>
    <mergeCell ref="I42:J42"/>
    <mergeCell ref="I43:J43"/>
    <mergeCell ref="I44:J44"/>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G34:K34"/>
    <mergeCell ref="G27:K27"/>
    <mergeCell ref="L30:M30"/>
    <mergeCell ref="L33:M33"/>
    <mergeCell ref="L34:M34"/>
    <mergeCell ref="G29:K29"/>
    <mergeCell ref="L28:M28"/>
    <mergeCell ref="G30:K30"/>
    <mergeCell ref="L31:M31"/>
    <mergeCell ref="L32:M32"/>
    <mergeCell ref="L27:M27"/>
    <mergeCell ref="B36:C36"/>
    <mergeCell ref="B33:C33"/>
    <mergeCell ref="B34:C34"/>
    <mergeCell ref="B35:C35"/>
    <mergeCell ref="B29:C29"/>
    <mergeCell ref="B30:C30"/>
    <mergeCell ref="B32:C32"/>
    <mergeCell ref="B18:C18"/>
    <mergeCell ref="B17:C17"/>
    <mergeCell ref="B27:C27"/>
    <mergeCell ref="B31:C31"/>
    <mergeCell ref="B28:C28"/>
    <mergeCell ref="B19:C19"/>
    <mergeCell ref="B20:C20"/>
    <mergeCell ref="B21:C21"/>
    <mergeCell ref="B22:C22"/>
    <mergeCell ref="B23:C23"/>
    <mergeCell ref="B24:C24"/>
    <mergeCell ref="B25:C25"/>
    <mergeCell ref="B26:C26"/>
    <mergeCell ref="B16:C16"/>
    <mergeCell ref="G16:K16"/>
    <mergeCell ref="E16:F16"/>
    <mergeCell ref="I6:K6"/>
    <mergeCell ref="A15:B15"/>
    <mergeCell ref="M1:N1"/>
    <mergeCell ref="C6:G6"/>
    <mergeCell ref="L8:N8"/>
    <mergeCell ref="A3:C3"/>
    <mergeCell ref="G8:H8"/>
    <mergeCell ref="L3:N3"/>
    <mergeCell ref="L6:N6"/>
    <mergeCell ref="I8:K8"/>
    <mergeCell ref="D8:E8"/>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s>
  <phoneticPr fontId="8"/>
  <pageMargins left="0.59055118110236227" right="0.19685039370078741" top="1.299212598425197" bottom="0.19685039370078741" header="0.51181102362204722" footer="0.51181102362204722"/>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101600</xdr:colOff>
                    <xdr:row>46</xdr:row>
                    <xdr:rowOff>101600</xdr:rowOff>
                  </from>
                  <to>
                    <xdr:col>10</xdr:col>
                    <xdr:colOff>355600</xdr:colOff>
                    <xdr:row>47</xdr:row>
                    <xdr:rowOff>120650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B1" sqref="E1"/>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172" t="s">
        <v>7</v>
      </c>
      <c r="S1" s="18" t="s">
        <v>675</v>
      </c>
      <c r="T1" s="1199">
        <f ca="1">TODAY()</f>
        <v>44988</v>
      </c>
      <c r="U1" s="1199"/>
    </row>
    <row r="2" spans="1:28" ht="18" customHeight="1" x14ac:dyDescent="0.2">
      <c r="A2" s="67" t="s">
        <v>0</v>
      </c>
      <c r="T2" s="557" t="s">
        <v>46</v>
      </c>
      <c r="U2" s="557"/>
    </row>
    <row r="3" spans="1:28" ht="24" customHeight="1" x14ac:dyDescent="0.3">
      <c r="D3" s="1216" t="s">
        <v>62</v>
      </c>
      <c r="E3" s="1216"/>
      <c r="F3" s="1216"/>
      <c r="G3" s="1216"/>
      <c r="H3" s="1216"/>
      <c r="I3" s="1216"/>
      <c r="J3" s="1216"/>
      <c r="K3" s="1216"/>
      <c r="L3" s="1216"/>
      <c r="M3" s="1201" t="s">
        <v>8</v>
      </c>
      <c r="N3" s="1201"/>
      <c r="O3" s="1201"/>
      <c r="P3" s="1201"/>
      <c r="Q3" s="1201"/>
      <c r="R3" s="1201"/>
      <c r="T3" s="1200" t="s">
        <v>771</v>
      </c>
      <c r="U3" s="1200"/>
    </row>
    <row r="4" spans="1:28" ht="12" customHeight="1" x14ac:dyDescent="0.2"/>
    <row r="5" spans="1:28" ht="20.149999999999999" customHeight="1" x14ac:dyDescent="0.2">
      <c r="A5" s="9"/>
      <c r="B5" s="65" t="s">
        <v>45</v>
      </c>
      <c r="C5" s="1136" t="str">
        <f>申請書!E11</f>
        <v xml:space="preserve"> 名栗げんきプラザ</v>
      </c>
      <c r="D5" s="1136"/>
      <c r="E5" s="1136"/>
      <c r="F5" s="1136"/>
      <c r="G5" s="1136"/>
      <c r="H5" s="1136"/>
      <c r="I5" s="1136"/>
      <c r="J5" s="68"/>
      <c r="L5" s="1173" t="s">
        <v>63</v>
      </c>
      <c r="M5" s="1173"/>
      <c r="N5" s="1174" t="str">
        <f>申請書!E26</f>
        <v>名栗　花子</v>
      </c>
      <c r="O5" s="1174"/>
      <c r="P5" s="1174"/>
      <c r="Q5" s="1174"/>
    </row>
    <row r="6" spans="1:28" ht="9" customHeight="1" x14ac:dyDescent="0.2"/>
    <row r="7" spans="1:28" ht="20.149999999999999" customHeight="1" x14ac:dyDescent="0.2">
      <c r="B7" s="69" t="s">
        <v>85</v>
      </c>
      <c r="C7" s="407" t="str">
        <f>申請書!D22</f>
        <v>2023年</v>
      </c>
      <c r="D7" s="1139">
        <f>申請書!F22</f>
        <v>45026</v>
      </c>
      <c r="E7" s="1139"/>
      <c r="F7" s="1139"/>
      <c r="G7" s="82" t="s">
        <v>170</v>
      </c>
      <c r="H7" s="1139">
        <f>申請書!F23</f>
        <v>45027</v>
      </c>
      <c r="I7" s="1139"/>
      <c r="J7" s="1139"/>
      <c r="L7" s="1173" t="s">
        <v>1</v>
      </c>
      <c r="M7" s="1173"/>
      <c r="N7" s="1175" t="str">
        <f>申請書!I25</f>
        <v>090-0000-0000</v>
      </c>
      <c r="O7" s="1175"/>
      <c r="P7" s="1175"/>
      <c r="Q7" s="1175"/>
      <c r="T7" s="21"/>
      <c r="U7" s="21"/>
    </row>
    <row r="8" spans="1:28" ht="19.5" customHeight="1" x14ac:dyDescent="0.2">
      <c r="K8" s="66" t="s">
        <v>185</v>
      </c>
    </row>
    <row r="9" spans="1:28" ht="15" customHeight="1" x14ac:dyDescent="0.2">
      <c r="B9" s="421" t="s">
        <v>662</v>
      </c>
      <c r="Q9" s="73"/>
      <c r="R9" s="114" t="s">
        <v>195</v>
      </c>
      <c r="S9" s="114"/>
      <c r="T9" s="114"/>
      <c r="U9" s="114"/>
    </row>
    <row r="10" spans="1:28" ht="14.5" customHeight="1" x14ac:dyDescent="0.2">
      <c r="B10" s="421" t="s">
        <v>669</v>
      </c>
      <c r="Q10" s="73" t="s">
        <v>196</v>
      </c>
      <c r="R10" s="1172" t="s">
        <v>374</v>
      </c>
      <c r="S10" s="1172"/>
      <c r="T10" s="1172"/>
      <c r="U10" s="1172"/>
    </row>
    <row r="11" spans="1:28" ht="14.25" customHeight="1" thickBot="1" x14ac:dyDescent="0.25">
      <c r="B11" s="213" t="s">
        <v>634</v>
      </c>
      <c r="C11" s="213">
        <f>計画書!A4</f>
        <v>0</v>
      </c>
      <c r="D11" s="213">
        <f>計画書!C4</f>
        <v>0</v>
      </c>
      <c r="E11" s="213"/>
      <c r="F11" s="213"/>
      <c r="G11" s="213">
        <f>計画書!E4</f>
        <v>0</v>
      </c>
      <c r="H11" s="213"/>
      <c r="I11" s="213"/>
      <c r="J11" s="213"/>
      <c r="K11" s="213"/>
      <c r="R11" s="1172"/>
      <c r="S11" s="1172"/>
      <c r="T11" s="1172"/>
      <c r="U11" s="1172"/>
    </row>
    <row r="12" spans="1:28" ht="32.25" customHeight="1" x14ac:dyDescent="0.2">
      <c r="A12" s="1202" t="s">
        <v>2</v>
      </c>
      <c r="B12" s="1204" t="s">
        <v>64</v>
      </c>
      <c r="C12" s="1205"/>
      <c r="D12" s="1208" t="s">
        <v>3</v>
      </c>
      <c r="E12" s="1176" t="s">
        <v>4</v>
      </c>
      <c r="F12" s="1177"/>
      <c r="G12" s="1176" t="s">
        <v>5</v>
      </c>
      <c r="H12" s="1210"/>
      <c r="I12" s="1210"/>
      <c r="J12" s="1210"/>
      <c r="K12" s="1210"/>
      <c r="L12" s="1177"/>
      <c r="M12" s="1212" t="s">
        <v>9</v>
      </c>
      <c r="N12" s="1213"/>
      <c r="O12" s="1176" t="s">
        <v>6</v>
      </c>
      <c r="P12" s="1177"/>
      <c r="Q12" s="1214" t="s">
        <v>65</v>
      </c>
      <c r="R12" s="1172"/>
      <c r="S12" s="1172"/>
      <c r="T12" s="1172"/>
      <c r="U12" s="1172"/>
      <c r="V12" s="7" t="s">
        <v>10</v>
      </c>
    </row>
    <row r="13" spans="1:28" ht="26.25" customHeight="1" thickBot="1" x14ac:dyDescent="0.25">
      <c r="A13" s="1203"/>
      <c r="B13" s="1206"/>
      <c r="C13" s="1207"/>
      <c r="D13" s="1209"/>
      <c r="E13" s="1178"/>
      <c r="F13" s="1179"/>
      <c r="G13" s="1178"/>
      <c r="H13" s="1211"/>
      <c r="I13" s="1211"/>
      <c r="J13" s="1211"/>
      <c r="K13" s="1211"/>
      <c r="L13" s="1179"/>
      <c r="M13" s="61" t="s">
        <v>11</v>
      </c>
      <c r="N13" s="70" t="s">
        <v>12</v>
      </c>
      <c r="O13" s="1178"/>
      <c r="P13" s="1179"/>
      <c r="Q13" s="1215"/>
      <c r="R13" s="1172"/>
      <c r="S13" s="1172"/>
      <c r="T13" s="1172"/>
      <c r="U13" s="1172"/>
      <c r="V13" s="57" t="s">
        <v>13</v>
      </c>
      <c r="W13" s="57"/>
      <c r="X13" s="57"/>
      <c r="Y13" s="57"/>
      <c r="Z13" s="57"/>
      <c r="AA13" s="57"/>
      <c r="AB13" s="57"/>
    </row>
    <row r="14" spans="1:28" s="73" customFormat="1" ht="35.15" customHeight="1" x14ac:dyDescent="0.2">
      <c r="A14" s="71">
        <v>1</v>
      </c>
      <c r="B14" s="1180" t="s">
        <v>761</v>
      </c>
      <c r="C14" s="1181"/>
      <c r="D14" s="72">
        <v>30</v>
      </c>
      <c r="E14" s="111" t="s">
        <v>183</v>
      </c>
      <c r="F14" s="110"/>
      <c r="G14" s="1194" t="s">
        <v>767</v>
      </c>
      <c r="H14" s="1195"/>
      <c r="I14" s="1195"/>
      <c r="J14" s="1195"/>
      <c r="K14" s="1195"/>
      <c r="L14" s="1196"/>
      <c r="M14" s="446" t="s">
        <v>765</v>
      </c>
      <c r="N14" s="445" t="s">
        <v>763</v>
      </c>
      <c r="O14" s="1197" t="s">
        <v>769</v>
      </c>
      <c r="P14" s="1198"/>
      <c r="Q14" s="48" t="s">
        <v>754</v>
      </c>
      <c r="R14" s="1172"/>
      <c r="S14" s="1172"/>
      <c r="T14" s="1172"/>
      <c r="U14" s="1172"/>
      <c r="V14" s="57" t="s">
        <v>14</v>
      </c>
      <c r="W14" s="57"/>
      <c r="X14" s="57"/>
      <c r="Y14" s="57"/>
      <c r="Z14" s="57"/>
      <c r="AA14" s="57"/>
      <c r="AB14" s="57"/>
    </row>
    <row r="15" spans="1:28" s="73" customFormat="1" ht="35.15" customHeight="1" x14ac:dyDescent="0.2">
      <c r="A15" s="74">
        <v>2</v>
      </c>
      <c r="B15" s="1182" t="s">
        <v>762</v>
      </c>
      <c r="C15" s="1183"/>
      <c r="D15" s="75">
        <v>25</v>
      </c>
      <c r="E15" s="104"/>
      <c r="F15" s="103" t="s">
        <v>184</v>
      </c>
      <c r="G15" s="1189" t="s">
        <v>768</v>
      </c>
      <c r="H15" s="1190"/>
      <c r="I15" s="1190"/>
      <c r="J15" s="1190"/>
      <c r="K15" s="1190"/>
      <c r="L15" s="1191"/>
      <c r="M15" s="75" t="s">
        <v>766</v>
      </c>
      <c r="N15" s="76" t="s">
        <v>764</v>
      </c>
      <c r="O15" s="1129" t="s">
        <v>745</v>
      </c>
      <c r="P15" s="726"/>
      <c r="Q15" s="51"/>
      <c r="R15" s="1172"/>
      <c r="S15" s="1172"/>
      <c r="T15" s="1172"/>
      <c r="U15" s="1172"/>
      <c r="V15" s="57" t="s">
        <v>15</v>
      </c>
      <c r="W15" s="57"/>
      <c r="X15" s="57"/>
      <c r="Y15" s="57"/>
      <c r="Z15" s="57"/>
      <c r="AA15" s="57"/>
      <c r="AB15" s="57"/>
    </row>
    <row r="16" spans="1:28" s="73" customFormat="1" ht="35.15" customHeight="1" x14ac:dyDescent="0.2">
      <c r="A16" s="74">
        <v>3</v>
      </c>
      <c r="B16" s="1184"/>
      <c r="C16" s="1181"/>
      <c r="D16" s="75"/>
      <c r="E16" s="104" t="s">
        <v>183</v>
      </c>
      <c r="F16" s="103" t="s">
        <v>184</v>
      </c>
      <c r="G16" s="1189"/>
      <c r="H16" s="1190"/>
      <c r="I16" s="1190"/>
      <c r="J16" s="1190"/>
      <c r="K16" s="1190"/>
      <c r="L16" s="1191"/>
      <c r="M16" s="75"/>
      <c r="N16" s="76"/>
      <c r="O16" s="1129"/>
      <c r="P16" s="726"/>
      <c r="Q16" s="51"/>
      <c r="R16" s="1172"/>
      <c r="S16" s="1172"/>
      <c r="T16" s="1172"/>
      <c r="U16" s="1172"/>
      <c r="V16" s="57" t="s">
        <v>15</v>
      </c>
      <c r="W16" s="57"/>
      <c r="X16" s="57"/>
      <c r="Y16" s="57"/>
      <c r="Z16" s="57"/>
      <c r="AA16" s="57"/>
      <c r="AB16" s="57"/>
    </row>
    <row r="17" spans="1:28" s="73" customFormat="1" ht="35.15" customHeight="1" x14ac:dyDescent="0.2">
      <c r="A17" s="74">
        <v>4</v>
      </c>
      <c r="B17" s="1185"/>
      <c r="C17" s="1185"/>
      <c r="D17" s="75"/>
      <c r="E17" s="104" t="s">
        <v>183</v>
      </c>
      <c r="F17" s="103" t="s">
        <v>184</v>
      </c>
      <c r="G17" s="1189"/>
      <c r="H17" s="1190"/>
      <c r="I17" s="1190"/>
      <c r="J17" s="1190"/>
      <c r="K17" s="1190"/>
      <c r="L17" s="1191"/>
      <c r="M17" s="75"/>
      <c r="N17" s="76"/>
      <c r="O17" s="1129"/>
      <c r="P17" s="726"/>
      <c r="Q17" s="51"/>
      <c r="R17" s="1172"/>
      <c r="S17" s="1172"/>
      <c r="T17" s="1172"/>
      <c r="U17" s="1172"/>
      <c r="V17" s="57" t="s">
        <v>15</v>
      </c>
      <c r="W17" s="57"/>
      <c r="X17" s="57"/>
      <c r="Y17" s="57"/>
      <c r="Z17" s="57"/>
      <c r="AA17" s="57"/>
      <c r="AB17" s="57"/>
    </row>
    <row r="18" spans="1:28" s="73" customFormat="1" ht="35.15" customHeight="1" x14ac:dyDescent="0.2">
      <c r="A18" s="74">
        <v>5</v>
      </c>
      <c r="B18" s="1185"/>
      <c r="C18" s="1185"/>
      <c r="D18" s="75"/>
      <c r="E18" s="104" t="s">
        <v>183</v>
      </c>
      <c r="F18" s="103" t="s">
        <v>184</v>
      </c>
      <c r="G18" s="1189"/>
      <c r="H18" s="1190"/>
      <c r="I18" s="1190"/>
      <c r="J18" s="1190"/>
      <c r="K18" s="1190"/>
      <c r="L18" s="1191"/>
      <c r="M18" s="75"/>
      <c r="N18" s="76"/>
      <c r="O18" s="1129"/>
      <c r="P18" s="726"/>
      <c r="Q18" s="51"/>
      <c r="R18" s="1171" t="s">
        <v>197</v>
      </c>
      <c r="S18" s="1172"/>
      <c r="T18" s="1172"/>
      <c r="U18" s="1172"/>
      <c r="V18" s="57" t="s">
        <v>15</v>
      </c>
      <c r="W18" s="57"/>
      <c r="X18" s="57"/>
      <c r="Y18" s="57"/>
      <c r="Z18" s="57"/>
      <c r="AA18" s="57"/>
      <c r="AB18" s="57"/>
    </row>
    <row r="19" spans="1:28" s="73" customFormat="1" ht="35.15" customHeight="1" x14ac:dyDescent="0.2">
      <c r="A19" s="74">
        <v>6</v>
      </c>
      <c r="B19" s="1185"/>
      <c r="C19" s="1185"/>
      <c r="D19" s="75"/>
      <c r="E19" s="104" t="s">
        <v>183</v>
      </c>
      <c r="F19" s="103" t="s">
        <v>184</v>
      </c>
      <c r="G19" s="1189"/>
      <c r="H19" s="1190"/>
      <c r="I19" s="1190"/>
      <c r="J19" s="1190"/>
      <c r="K19" s="1190"/>
      <c r="L19" s="1191"/>
      <c r="M19" s="75"/>
      <c r="N19" s="76"/>
      <c r="O19" s="1129"/>
      <c r="P19" s="726"/>
      <c r="Q19" s="51"/>
      <c r="R19" s="1171"/>
      <c r="S19" s="1172"/>
      <c r="T19" s="1172"/>
      <c r="U19" s="1172"/>
      <c r="V19" s="77" t="s">
        <v>179</v>
      </c>
      <c r="W19" s="77"/>
      <c r="X19" s="77"/>
      <c r="Y19" s="77"/>
      <c r="Z19" s="77"/>
      <c r="AA19" s="77"/>
      <c r="AB19" s="77"/>
    </row>
    <row r="20" spans="1:28" s="73" customFormat="1" ht="35.15" customHeight="1" x14ac:dyDescent="0.2">
      <c r="A20" s="74">
        <v>7</v>
      </c>
      <c r="B20" s="1185"/>
      <c r="C20" s="1185"/>
      <c r="D20" s="75"/>
      <c r="E20" s="104" t="s">
        <v>183</v>
      </c>
      <c r="F20" s="103" t="s">
        <v>184</v>
      </c>
      <c r="G20" s="1189"/>
      <c r="H20" s="1190"/>
      <c r="I20" s="1190"/>
      <c r="J20" s="1190"/>
      <c r="K20" s="1190"/>
      <c r="L20" s="1191"/>
      <c r="M20" s="75"/>
      <c r="N20" s="76"/>
      <c r="O20" s="1129"/>
      <c r="P20" s="726"/>
      <c r="Q20" s="51"/>
      <c r="S20" s="78" t="s">
        <v>187</v>
      </c>
      <c r="T20"/>
      <c r="U20" s="2"/>
    </row>
    <row r="21" spans="1:28" s="73" customFormat="1" ht="35.15" customHeight="1" x14ac:dyDescent="0.2">
      <c r="A21" s="74">
        <v>8</v>
      </c>
      <c r="B21" s="1185"/>
      <c r="C21" s="1185"/>
      <c r="D21" s="75"/>
      <c r="E21" s="104" t="s">
        <v>183</v>
      </c>
      <c r="F21" s="103" t="s">
        <v>184</v>
      </c>
      <c r="G21" s="1189"/>
      <c r="H21" s="1190"/>
      <c r="I21" s="1190"/>
      <c r="J21" s="1190"/>
      <c r="K21" s="1190"/>
      <c r="L21" s="1191"/>
      <c r="M21" s="75"/>
      <c r="N21" s="76"/>
      <c r="O21" s="1129"/>
      <c r="P21" s="726"/>
      <c r="Q21" s="51"/>
      <c r="R21"/>
      <c r="S21" s="84"/>
      <c r="T21" s="440" t="s">
        <v>621</v>
      </c>
      <c r="U21" s="440" t="s">
        <v>770</v>
      </c>
    </row>
    <row r="22" spans="1:28" s="73" customFormat="1" ht="35.15" customHeight="1" x14ac:dyDescent="0.2">
      <c r="A22" s="74">
        <v>9</v>
      </c>
      <c r="B22" s="1185"/>
      <c r="C22" s="1185"/>
      <c r="D22" s="75"/>
      <c r="E22" s="104" t="s">
        <v>183</v>
      </c>
      <c r="F22" s="103" t="s">
        <v>184</v>
      </c>
      <c r="G22" s="1189"/>
      <c r="H22" s="1190"/>
      <c r="I22" s="1190"/>
      <c r="J22" s="1190"/>
      <c r="K22" s="1190"/>
      <c r="L22" s="1191"/>
      <c r="M22" s="75"/>
      <c r="N22" s="76"/>
      <c r="O22" s="1129"/>
      <c r="P22" s="726"/>
      <c r="Q22" s="51"/>
      <c r="R22"/>
      <c r="S22" s="15" t="s">
        <v>16</v>
      </c>
      <c r="T22" s="447"/>
      <c r="U22" s="447"/>
    </row>
    <row r="23" spans="1:28" s="73" customFormat="1" ht="35.15" customHeight="1" x14ac:dyDescent="0.2">
      <c r="A23" s="74">
        <v>10</v>
      </c>
      <c r="B23" s="1185"/>
      <c r="C23" s="1185"/>
      <c r="D23" s="75"/>
      <c r="E23" s="104" t="s">
        <v>183</v>
      </c>
      <c r="F23" s="103" t="s">
        <v>184</v>
      </c>
      <c r="G23" s="1189"/>
      <c r="H23" s="1190"/>
      <c r="I23" s="1190"/>
      <c r="J23" s="1190"/>
      <c r="K23" s="1190"/>
      <c r="L23" s="1191"/>
      <c r="M23" s="75"/>
      <c r="N23" s="76"/>
      <c r="O23" s="1129"/>
      <c r="P23" s="726"/>
      <c r="Q23" s="51"/>
      <c r="R23"/>
      <c r="S23" s="15" t="s">
        <v>69</v>
      </c>
      <c r="T23" s="447"/>
      <c r="U23" s="447"/>
    </row>
    <row r="24" spans="1:28" s="73" customFormat="1" ht="35.15" customHeight="1" x14ac:dyDescent="0.2">
      <c r="A24" s="74">
        <v>11</v>
      </c>
      <c r="B24" s="1185"/>
      <c r="C24" s="1185"/>
      <c r="D24" s="75"/>
      <c r="E24" s="104" t="s">
        <v>183</v>
      </c>
      <c r="F24" s="103" t="s">
        <v>184</v>
      </c>
      <c r="G24" s="1189"/>
      <c r="H24" s="1190"/>
      <c r="I24" s="1190"/>
      <c r="J24" s="1190"/>
      <c r="K24" s="1190"/>
      <c r="L24" s="1191"/>
      <c r="M24" s="75"/>
      <c r="N24" s="76"/>
      <c r="O24" s="1129"/>
      <c r="P24" s="726"/>
      <c r="Q24" s="51"/>
      <c r="R24"/>
      <c r="S24" s="15" t="s">
        <v>70</v>
      </c>
      <c r="T24" s="447"/>
      <c r="U24" s="447"/>
    </row>
    <row r="25" spans="1:28" s="73" customFormat="1" ht="35.15" customHeight="1" x14ac:dyDescent="0.2">
      <c r="A25" s="74">
        <v>12</v>
      </c>
      <c r="B25" s="1185"/>
      <c r="C25" s="1185"/>
      <c r="D25" s="75"/>
      <c r="E25" s="104" t="s">
        <v>183</v>
      </c>
      <c r="F25" s="103" t="s">
        <v>184</v>
      </c>
      <c r="G25" s="1189"/>
      <c r="H25" s="1190"/>
      <c r="I25" s="1190"/>
      <c r="J25" s="1190"/>
      <c r="K25" s="1190"/>
      <c r="L25" s="1191"/>
      <c r="M25" s="75"/>
      <c r="N25" s="76"/>
      <c r="O25" s="1129"/>
      <c r="P25" s="726"/>
      <c r="Q25" s="51"/>
      <c r="R25"/>
      <c r="S25" s="15" t="s">
        <v>71</v>
      </c>
      <c r="T25" s="447"/>
      <c r="U25" s="447"/>
    </row>
    <row r="26" spans="1:28" s="73" customFormat="1" ht="35.15" customHeight="1" x14ac:dyDescent="0.2">
      <c r="A26" s="74">
        <v>13</v>
      </c>
      <c r="B26" s="1185"/>
      <c r="C26" s="1185"/>
      <c r="D26" s="75"/>
      <c r="E26" s="104" t="s">
        <v>183</v>
      </c>
      <c r="F26" s="103" t="s">
        <v>184</v>
      </c>
      <c r="G26" s="1189"/>
      <c r="H26" s="1190"/>
      <c r="I26" s="1190"/>
      <c r="J26" s="1190"/>
      <c r="K26" s="1190"/>
      <c r="L26" s="1191"/>
      <c r="M26" s="75"/>
      <c r="N26" s="76"/>
      <c r="O26" s="1129"/>
      <c r="P26" s="726"/>
      <c r="Q26" s="51"/>
      <c r="R26"/>
      <c r="S26" s="15" t="s">
        <v>72</v>
      </c>
      <c r="T26" s="447">
        <v>1</v>
      </c>
      <c r="U26" s="447"/>
    </row>
    <row r="27" spans="1:28" s="73" customFormat="1" ht="35.15" customHeight="1" x14ac:dyDescent="0.2">
      <c r="A27" s="74">
        <v>14</v>
      </c>
      <c r="B27" s="1185"/>
      <c r="C27" s="1185"/>
      <c r="D27" s="75"/>
      <c r="E27" s="104" t="s">
        <v>183</v>
      </c>
      <c r="F27" s="103" t="s">
        <v>184</v>
      </c>
      <c r="G27" s="1189"/>
      <c r="H27" s="1190"/>
      <c r="I27" s="1190"/>
      <c r="J27" s="1190"/>
      <c r="K27" s="1190"/>
      <c r="L27" s="1191"/>
      <c r="M27" s="75"/>
      <c r="N27" s="76"/>
      <c r="O27" s="1129"/>
      <c r="P27" s="726"/>
      <c r="Q27" s="51"/>
      <c r="R27"/>
      <c r="S27" s="15" t="s">
        <v>73</v>
      </c>
      <c r="T27" s="447"/>
      <c r="U27" s="447">
        <v>1</v>
      </c>
    </row>
    <row r="28" spans="1:28" s="73" customFormat="1" ht="35.15" customHeight="1" thickBot="1" x14ac:dyDescent="0.25">
      <c r="A28" s="79">
        <v>15</v>
      </c>
      <c r="B28" s="1192"/>
      <c r="C28" s="1193"/>
      <c r="D28" s="80"/>
      <c r="E28" s="101" t="s">
        <v>183</v>
      </c>
      <c r="F28" s="102" t="s">
        <v>184</v>
      </c>
      <c r="G28" s="1186"/>
      <c r="H28" s="1187"/>
      <c r="I28" s="1187"/>
      <c r="J28" s="1187"/>
      <c r="K28" s="1187"/>
      <c r="L28" s="1188"/>
      <c r="M28" s="80"/>
      <c r="N28" s="81"/>
      <c r="O28" s="1159"/>
      <c r="P28" s="1161"/>
      <c r="Q28" s="54"/>
      <c r="R28"/>
      <c r="S28" s="15" t="s">
        <v>74</v>
      </c>
      <c r="T28" s="447"/>
      <c r="U28" s="447"/>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sheet="1" objects="1" scenarios="1"/>
  <mergeCells count="67">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O27:P27"/>
    <mergeCell ref="O22:P22"/>
    <mergeCell ref="O23:P23"/>
    <mergeCell ref="O24:P24"/>
    <mergeCell ref="G26:L26"/>
    <mergeCell ref="O25:P25"/>
    <mergeCell ref="G24:L24"/>
    <mergeCell ref="G25:L25"/>
    <mergeCell ref="O20:P20"/>
    <mergeCell ref="O21:P21"/>
    <mergeCell ref="B22:C22"/>
    <mergeCell ref="O26:P26"/>
    <mergeCell ref="B23:C23"/>
    <mergeCell ref="B24:C24"/>
    <mergeCell ref="G28:L28"/>
    <mergeCell ref="B20:C20"/>
    <mergeCell ref="B21:C21"/>
    <mergeCell ref="B18:C18"/>
    <mergeCell ref="B19:C19"/>
    <mergeCell ref="B27:C27"/>
    <mergeCell ref="G27:L27"/>
    <mergeCell ref="B28:C28"/>
    <mergeCell ref="E12:F13"/>
    <mergeCell ref="B14:C14"/>
    <mergeCell ref="B15:C15"/>
    <mergeCell ref="B16:C16"/>
    <mergeCell ref="B26:C26"/>
    <mergeCell ref="R18:U19"/>
    <mergeCell ref="L5:M5"/>
    <mergeCell ref="N5:Q5"/>
    <mergeCell ref="L7:M7"/>
    <mergeCell ref="N7:Q7"/>
    <mergeCell ref="O16:P16"/>
    <mergeCell ref="O17:P17"/>
    <mergeCell ref="O18:P18"/>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3"/>
  <sheetViews>
    <sheetView showZeros="0" view="pageBreakPreview" zoomScale="85" zoomScaleNormal="85" zoomScaleSheetLayoutView="85" workbookViewId="0">
      <selection activeCell="B1" sqref="E1"/>
    </sheetView>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6" customWidth="1"/>
    <col min="11" max="11" width="9.6328125" style="16" customWidth="1"/>
    <col min="12" max="12" width="8.6328125" customWidth="1"/>
    <col min="13" max="13" width="8.6328125" style="16" customWidth="1"/>
    <col min="14" max="14" width="8.6328125" customWidth="1"/>
  </cols>
  <sheetData>
    <row r="1" spans="2:14" s="125" customFormat="1" ht="20.149999999999999" customHeight="1" x14ac:dyDescent="0.2">
      <c r="B1" s="1217" t="s">
        <v>544</v>
      </c>
      <c r="C1" s="1217"/>
      <c r="D1" s="1217"/>
      <c r="E1" s="1217"/>
      <c r="F1" s="1217"/>
      <c r="G1" s="1217"/>
      <c r="H1" s="1217"/>
      <c r="I1" s="165"/>
      <c r="J1" s="1218" t="s">
        <v>209</v>
      </c>
      <c r="K1" s="1218"/>
      <c r="L1" s="1218"/>
      <c r="M1" s="1218"/>
      <c r="N1" s="1218"/>
    </row>
    <row r="2" spans="2:14" s="125" customFormat="1" ht="13.5" customHeight="1" x14ac:dyDescent="0.2">
      <c r="B2" s="1217"/>
      <c r="C2" s="1217"/>
      <c r="D2" s="1217"/>
      <c r="E2" s="1217"/>
      <c r="F2" s="1217"/>
      <c r="G2" s="1217"/>
      <c r="H2" s="1217"/>
      <c r="I2" s="165"/>
      <c r="J2" s="1218"/>
      <c r="K2" s="1218"/>
      <c r="L2" s="1218"/>
      <c r="M2" s="1218"/>
      <c r="N2" s="1218"/>
    </row>
    <row r="3" spans="2:14" s="125" customFormat="1" ht="9" customHeight="1" x14ac:dyDescent="0.2">
      <c r="B3" s="128"/>
      <c r="C3" s="128"/>
      <c r="D3" s="128"/>
      <c r="E3" s="128"/>
      <c r="F3" s="128"/>
      <c r="G3" s="128"/>
      <c r="H3" s="128"/>
      <c r="I3" s="128"/>
      <c r="J3" s="128"/>
      <c r="K3" s="128"/>
      <c r="L3" s="129"/>
      <c r="M3" s="128"/>
      <c r="N3" s="129"/>
    </row>
    <row r="4" spans="2:14" s="125" customFormat="1" ht="19" customHeight="1" x14ac:dyDescent="0.2">
      <c r="B4" s="1219" t="s">
        <v>673</v>
      </c>
      <c r="C4" s="1219"/>
      <c r="D4" s="1219"/>
      <c r="E4" s="1219"/>
      <c r="F4" s="1219"/>
      <c r="G4" s="1219"/>
      <c r="H4" s="1219"/>
      <c r="I4" s="1219"/>
      <c r="J4" s="1219"/>
      <c r="K4" s="1219"/>
      <c r="L4" s="1219"/>
      <c r="M4" s="1219"/>
      <c r="N4" s="1219"/>
    </row>
    <row r="5" spans="2:14" s="125" customFormat="1" ht="19" customHeight="1" x14ac:dyDescent="0.2">
      <c r="B5" s="178" t="s">
        <v>398</v>
      </c>
      <c r="C5" s="178"/>
      <c r="D5" s="178"/>
      <c r="E5" s="178"/>
      <c r="F5" s="178"/>
      <c r="G5" s="178"/>
      <c r="H5" s="178"/>
      <c r="I5" s="178"/>
      <c r="J5" s="178"/>
      <c r="K5" s="178"/>
      <c r="L5" s="178"/>
      <c r="M5" s="178"/>
      <c r="N5" s="178"/>
    </row>
    <row r="6" spans="2:14" s="125" customFormat="1" ht="19" customHeight="1" x14ac:dyDescent="0.2">
      <c r="B6" s="174" t="s">
        <v>439</v>
      </c>
      <c r="C6" s="174"/>
      <c r="D6" s="174"/>
      <c r="E6" s="174"/>
      <c r="F6" s="174"/>
      <c r="G6" s="174"/>
      <c r="H6" s="174"/>
      <c r="I6" s="174"/>
      <c r="J6" s="174"/>
      <c r="K6" s="174"/>
      <c r="L6" s="174"/>
      <c r="M6" s="174"/>
      <c r="N6" s="174"/>
    </row>
    <row r="7" spans="2:14" s="125" customFormat="1" ht="19" customHeight="1" x14ac:dyDescent="0.2">
      <c r="B7" s="174" t="s">
        <v>435</v>
      </c>
      <c r="C7" s="174"/>
      <c r="D7" s="174"/>
      <c r="E7" s="174"/>
      <c r="F7" s="174"/>
      <c r="G7" s="174"/>
      <c r="H7" s="174"/>
      <c r="I7" s="174"/>
      <c r="J7" s="174"/>
      <c r="K7" s="174"/>
      <c r="L7" s="174"/>
      <c r="M7" s="174"/>
      <c r="N7" s="174"/>
    </row>
    <row r="8" spans="2:14" s="125" customFormat="1" ht="19" customHeight="1" x14ac:dyDescent="0.2">
      <c r="B8" s="179" t="s">
        <v>418</v>
      </c>
      <c r="C8" s="179"/>
      <c r="D8" s="179"/>
      <c r="E8" s="179"/>
      <c r="F8" s="179"/>
      <c r="G8" s="179"/>
      <c r="H8" s="179"/>
      <c r="I8" s="179"/>
      <c r="J8" s="179"/>
      <c r="K8" s="179"/>
      <c r="L8" s="179"/>
      <c r="M8" s="179"/>
      <c r="N8" s="179"/>
    </row>
    <row r="9" spans="2:14" s="125" customFormat="1" ht="19" customHeight="1" x14ac:dyDescent="0.2">
      <c r="B9" s="179" t="s">
        <v>677</v>
      </c>
      <c r="C9" s="179"/>
      <c r="D9" s="179"/>
      <c r="E9" s="179"/>
      <c r="F9" s="179"/>
      <c r="G9" s="179"/>
      <c r="H9" s="179"/>
      <c r="I9" s="179"/>
      <c r="J9" s="179"/>
      <c r="K9" s="179"/>
      <c r="L9" s="179"/>
      <c r="M9" s="179"/>
      <c r="N9" s="179"/>
    </row>
    <row r="10" spans="2:14" s="125" customFormat="1" ht="35.15" customHeight="1" x14ac:dyDescent="0.2">
      <c r="B10" s="1220" t="s">
        <v>436</v>
      </c>
      <c r="C10" s="1221"/>
      <c r="D10" s="1221"/>
      <c r="E10" s="1221"/>
      <c r="F10" s="1221"/>
      <c r="G10" s="1221"/>
      <c r="H10" s="1221"/>
      <c r="I10" s="1221"/>
      <c r="J10" s="1221"/>
      <c r="K10" s="1221"/>
      <c r="L10" s="1221"/>
      <c r="M10" s="1221"/>
      <c r="N10" s="1222"/>
    </row>
    <row r="11" spans="2:14" s="125" customFormat="1" ht="35.15" customHeight="1" x14ac:dyDescent="0.2">
      <c r="B11" s="1223" t="s">
        <v>416</v>
      </c>
      <c r="C11" s="1224"/>
      <c r="D11" s="1224"/>
      <c r="E11" s="1224"/>
      <c r="F11" s="1224"/>
      <c r="G11" s="1224"/>
      <c r="H11" s="1224"/>
      <c r="I11" s="1224"/>
      <c r="J11" s="1224"/>
      <c r="K11" s="1224"/>
      <c r="L11" s="1224"/>
      <c r="M11" s="1224"/>
      <c r="N11" s="1225"/>
    </row>
    <row r="12" spans="2:14" s="125" customFormat="1" ht="33" customHeight="1" x14ac:dyDescent="0.2">
      <c r="B12" s="1223" t="s">
        <v>417</v>
      </c>
      <c r="C12" s="1224"/>
      <c r="D12" s="1224"/>
      <c r="E12" s="1224"/>
      <c r="F12" s="1224"/>
      <c r="G12" s="1224"/>
      <c r="H12" s="1224"/>
      <c r="I12" s="1224"/>
      <c r="J12" s="1224"/>
      <c r="K12" s="1224"/>
      <c r="L12" s="1224"/>
      <c r="M12" s="1224"/>
      <c r="N12" s="1225"/>
    </row>
    <row r="13" spans="2:14" s="125" customFormat="1" ht="20.149999999999999" customHeight="1" x14ac:dyDescent="0.2">
      <c r="B13" s="1226" t="s">
        <v>399</v>
      </c>
      <c r="C13" s="1227"/>
      <c r="D13" s="1227"/>
      <c r="E13" s="1227"/>
      <c r="F13" s="1227"/>
      <c r="G13" s="1227"/>
      <c r="H13" s="1227"/>
      <c r="I13" s="1227"/>
      <c r="J13" s="1227"/>
      <c r="K13" s="1227"/>
      <c r="L13" s="1227"/>
      <c r="M13" s="1227"/>
      <c r="N13" s="1228"/>
    </row>
    <row r="14" spans="2:14" s="125" customFormat="1" ht="8.15" customHeight="1" thickBot="1" x14ac:dyDescent="0.25">
      <c r="B14" s="192"/>
      <c r="C14" s="192"/>
      <c r="D14" s="192"/>
      <c r="E14" s="192"/>
      <c r="F14" s="192"/>
      <c r="G14" s="192"/>
      <c r="H14" s="192"/>
      <c r="I14" s="192"/>
      <c r="J14" s="192"/>
      <c r="K14" s="192"/>
      <c r="L14" s="192"/>
      <c r="M14" s="192"/>
      <c r="N14" s="179"/>
    </row>
    <row r="15" spans="2:14" s="125" customFormat="1" ht="40" customHeight="1" thickBot="1" x14ac:dyDescent="0.25">
      <c r="B15" s="193" t="s">
        <v>360</v>
      </c>
      <c r="C15" s="1230" t="str">
        <f>申請書!E11</f>
        <v xml:space="preserve"> 名栗げんきプラザ</v>
      </c>
      <c r="D15" s="1230"/>
      <c r="E15" s="1230"/>
      <c r="F15" s="1230"/>
      <c r="G15" s="1231"/>
      <c r="H15" s="1237" t="s">
        <v>438</v>
      </c>
      <c r="I15" s="1238"/>
      <c r="J15" s="1238"/>
      <c r="K15" s="1239" t="s">
        <v>739</v>
      </c>
      <c r="L15" s="1240"/>
      <c r="M15" s="1240"/>
      <c r="N15" s="1241"/>
    </row>
    <row r="16" spans="2:14" s="125" customFormat="1" ht="8.25" customHeight="1" thickBot="1" x14ac:dyDescent="0.25">
      <c r="B16" s="1229"/>
      <c r="C16" s="1229"/>
      <c r="D16" s="1229"/>
      <c r="E16" s="1229"/>
      <c r="F16" s="1229"/>
      <c r="G16" s="1229"/>
      <c r="H16" s="1229"/>
      <c r="I16" s="1229"/>
      <c r="J16" s="1229"/>
      <c r="K16" s="1229"/>
      <c r="L16" s="1229"/>
      <c r="M16" s="1229"/>
      <c r="N16" s="1229"/>
    </row>
    <row r="17" spans="1:14" s="125" customFormat="1" ht="40" customHeight="1" x14ac:dyDescent="0.2">
      <c r="B17" s="166" t="s">
        <v>362</v>
      </c>
      <c r="C17" s="1242" t="s">
        <v>773</v>
      </c>
      <c r="D17" s="1243"/>
      <c r="E17" s="1244"/>
      <c r="F17" s="1245" t="s">
        <v>363</v>
      </c>
      <c r="G17" s="1246"/>
      <c r="H17" s="1247" t="s">
        <v>775</v>
      </c>
      <c r="I17" s="1247"/>
      <c r="J17" s="1248"/>
      <c r="K17" s="194" t="s">
        <v>292</v>
      </c>
      <c r="L17" s="1247" t="s">
        <v>776</v>
      </c>
      <c r="M17" s="1247"/>
      <c r="N17" s="1249"/>
    </row>
    <row r="18" spans="1:14" s="125" customFormat="1" ht="45" customHeight="1" x14ac:dyDescent="0.2">
      <c r="B18" s="167" t="s">
        <v>364</v>
      </c>
      <c r="C18" s="1232" t="s">
        <v>774</v>
      </c>
      <c r="D18" s="1232"/>
      <c r="E18" s="1233"/>
      <c r="F18" s="1234" t="s">
        <v>365</v>
      </c>
      <c r="G18" s="1234"/>
      <c r="H18" s="1234"/>
      <c r="I18" s="1235" t="s">
        <v>777</v>
      </c>
      <c r="J18" s="1235"/>
      <c r="K18" s="1235"/>
      <c r="L18" s="1235"/>
      <c r="M18" s="1235"/>
      <c r="N18" s="1236"/>
    </row>
    <row r="19" spans="1:14" s="125" customFormat="1" ht="23.15" customHeight="1" x14ac:dyDescent="0.2">
      <c r="B19" s="1250" t="s">
        <v>856</v>
      </c>
      <c r="C19" s="1251"/>
      <c r="D19" s="1251"/>
      <c r="E19" s="1251"/>
      <c r="F19" s="1251"/>
      <c r="G19" s="1252"/>
      <c r="H19" s="1256" t="s">
        <v>406</v>
      </c>
      <c r="I19" s="1257"/>
      <c r="J19" s="1260" t="s">
        <v>407</v>
      </c>
      <c r="K19" s="1260"/>
      <c r="L19" s="1260"/>
      <c r="M19" s="1260"/>
      <c r="N19" s="1261"/>
    </row>
    <row r="20" spans="1:14" s="125" customFormat="1" ht="23.15" customHeight="1" x14ac:dyDescent="0.2">
      <c r="B20" s="1250"/>
      <c r="C20" s="1251"/>
      <c r="D20" s="1251"/>
      <c r="E20" s="1251"/>
      <c r="F20" s="1251"/>
      <c r="G20" s="1252"/>
      <c r="H20" s="1258"/>
      <c r="I20" s="1259"/>
      <c r="J20" s="1262" t="s">
        <v>408</v>
      </c>
      <c r="K20" s="1262"/>
      <c r="L20" s="1262"/>
      <c r="M20" s="1262"/>
      <c r="N20" s="1263"/>
    </row>
    <row r="21" spans="1:14" s="125" customFormat="1" ht="23.15" customHeight="1" x14ac:dyDescent="0.2">
      <c r="B21" s="1250"/>
      <c r="C21" s="1251"/>
      <c r="D21" s="1251"/>
      <c r="E21" s="1251"/>
      <c r="F21" s="1251"/>
      <c r="G21" s="1252"/>
      <c r="H21" s="1264" t="s">
        <v>367</v>
      </c>
      <c r="I21" s="1265"/>
      <c r="J21" s="1268" t="s">
        <v>408</v>
      </c>
      <c r="K21" s="1268"/>
      <c r="L21" s="1268"/>
      <c r="M21" s="1268"/>
      <c r="N21" s="1269"/>
    </row>
    <row r="22" spans="1:14" s="125" customFormat="1" ht="23.15" customHeight="1" thickBot="1" x14ac:dyDescent="0.25">
      <c r="B22" s="1253"/>
      <c r="C22" s="1254"/>
      <c r="D22" s="1254"/>
      <c r="E22" s="1254"/>
      <c r="F22" s="1254"/>
      <c r="G22" s="1255"/>
      <c r="H22" s="1266"/>
      <c r="I22" s="1267"/>
      <c r="J22" s="1270" t="s">
        <v>409</v>
      </c>
      <c r="K22" s="1270"/>
      <c r="L22" s="1270"/>
      <c r="M22" s="1270"/>
      <c r="N22" s="1271"/>
    </row>
    <row r="23" spans="1:14" s="125" customFormat="1" ht="50.15" customHeight="1" x14ac:dyDescent="0.2">
      <c r="B23" s="1272" t="s">
        <v>293</v>
      </c>
      <c r="C23" s="1273"/>
      <c r="D23" s="1274" t="s">
        <v>778</v>
      </c>
      <c r="E23" s="1275"/>
      <c r="F23" s="1276"/>
      <c r="G23" s="1277" t="s">
        <v>366</v>
      </c>
      <c r="H23" s="1278"/>
      <c r="I23" s="1279" t="s">
        <v>779</v>
      </c>
      <c r="J23" s="1279"/>
      <c r="K23" s="1279"/>
      <c r="L23" s="1279"/>
      <c r="M23" s="1280"/>
      <c r="N23" s="1281"/>
    </row>
    <row r="24" spans="1:14" s="125" customFormat="1" ht="18" customHeight="1" x14ac:dyDescent="0.2">
      <c r="B24" s="1282" t="s">
        <v>370</v>
      </c>
      <c r="C24" s="1283"/>
      <c r="D24" s="1284" t="s">
        <v>780</v>
      </c>
      <c r="E24" s="1284"/>
      <c r="F24" s="1285"/>
      <c r="G24" s="1286" t="s">
        <v>411</v>
      </c>
      <c r="H24" s="1287"/>
      <c r="I24" s="187"/>
      <c r="J24" s="1292" t="s">
        <v>410</v>
      </c>
      <c r="K24" s="1292"/>
      <c r="L24" s="1292"/>
      <c r="M24" s="1292"/>
      <c r="N24" s="1293"/>
    </row>
    <row r="25" spans="1:14" s="125" customFormat="1" ht="18" customHeight="1" x14ac:dyDescent="0.2">
      <c r="B25" s="1294" t="s">
        <v>294</v>
      </c>
      <c r="C25" s="1295"/>
      <c r="D25" s="1298" t="s">
        <v>781</v>
      </c>
      <c r="E25" s="1299"/>
      <c r="F25" s="1299"/>
      <c r="G25" s="1288"/>
      <c r="H25" s="1289"/>
      <c r="I25" s="187"/>
      <c r="J25" s="1292" t="s">
        <v>412</v>
      </c>
      <c r="K25" s="1292"/>
      <c r="L25" s="1292"/>
      <c r="M25" s="1292"/>
      <c r="N25" s="1293"/>
    </row>
    <row r="26" spans="1:14" s="125" customFormat="1" ht="18" customHeight="1" x14ac:dyDescent="0.2">
      <c r="B26" s="1296"/>
      <c r="C26" s="1297"/>
      <c r="D26" s="1300"/>
      <c r="E26" s="1301"/>
      <c r="F26" s="1301"/>
      <c r="G26" s="1288"/>
      <c r="H26" s="1289"/>
      <c r="I26" s="187"/>
      <c r="J26" s="1292" t="s">
        <v>413</v>
      </c>
      <c r="K26" s="1292"/>
      <c r="L26" s="1292"/>
      <c r="M26" s="1292"/>
      <c r="N26" s="1293"/>
    </row>
    <row r="27" spans="1:14" s="125" customFormat="1" ht="18" customHeight="1" x14ac:dyDescent="0.2">
      <c r="B27" s="1294" t="s">
        <v>295</v>
      </c>
      <c r="C27" s="1295"/>
      <c r="D27" s="1298" t="s">
        <v>782</v>
      </c>
      <c r="E27" s="1299"/>
      <c r="F27" s="1299"/>
      <c r="G27" s="1288"/>
      <c r="H27" s="1289"/>
      <c r="I27" s="187"/>
      <c r="J27" s="1292" t="s">
        <v>414</v>
      </c>
      <c r="K27" s="1292"/>
      <c r="L27" s="1292"/>
      <c r="M27" s="1292"/>
      <c r="N27" s="1293"/>
    </row>
    <row r="28" spans="1:14" s="125" customFormat="1" ht="18" customHeight="1" thickBot="1" x14ac:dyDescent="0.25">
      <c r="B28" s="1302"/>
      <c r="C28" s="1303"/>
      <c r="D28" s="1304"/>
      <c r="E28" s="1305"/>
      <c r="F28" s="1305"/>
      <c r="G28" s="1290"/>
      <c r="H28" s="1291"/>
      <c r="J28" s="1306" t="s">
        <v>415</v>
      </c>
      <c r="K28" s="1306"/>
      <c r="L28" s="1306"/>
      <c r="M28" s="1306"/>
      <c r="N28" s="1307"/>
    </row>
    <row r="29" spans="1:14" s="126" customFormat="1" ht="23.15" customHeight="1" x14ac:dyDescent="0.2">
      <c r="B29" s="1314" t="s">
        <v>437</v>
      </c>
      <c r="C29" s="1315"/>
      <c r="D29" s="1315"/>
      <c r="E29" s="1316"/>
      <c r="F29" s="1317" t="s">
        <v>857</v>
      </c>
      <c r="G29" s="1318"/>
      <c r="H29" s="1318"/>
      <c r="I29" s="1318"/>
      <c r="J29" s="1318"/>
      <c r="K29" s="1318"/>
      <c r="L29" s="1318"/>
      <c r="M29" s="1318"/>
      <c r="N29" s="1319"/>
    </row>
    <row r="30" spans="1:14" s="126" customFormat="1" ht="24" customHeight="1" x14ac:dyDescent="0.2">
      <c r="B30" s="188" t="s">
        <v>368</v>
      </c>
      <c r="C30" s="189" t="s">
        <v>400</v>
      </c>
      <c r="D30" s="1320" t="s">
        <v>369</v>
      </c>
      <c r="E30" s="1321"/>
      <c r="F30" s="258" t="s">
        <v>509</v>
      </c>
      <c r="G30" s="259"/>
      <c r="H30" s="259"/>
      <c r="I30" s="259"/>
      <c r="J30" s="259"/>
      <c r="K30" s="259"/>
      <c r="L30" s="259"/>
      <c r="M30" s="259"/>
      <c r="N30" s="260"/>
    </row>
    <row r="31" spans="1:14" s="127" customFormat="1" ht="23.15" customHeight="1" x14ac:dyDescent="0.2">
      <c r="A31" s="139" t="s">
        <v>80</v>
      </c>
      <c r="B31" s="256">
        <v>44291</v>
      </c>
      <c r="C31" s="257" t="s">
        <v>59</v>
      </c>
      <c r="D31" s="1322" t="s">
        <v>401</v>
      </c>
      <c r="E31" s="1323"/>
      <c r="F31" s="227"/>
      <c r="G31" s="126"/>
      <c r="H31" s="126"/>
      <c r="I31" s="126"/>
      <c r="J31" s="126"/>
      <c r="K31" s="126"/>
      <c r="L31" s="126"/>
      <c r="M31" s="126"/>
      <c r="N31" s="184"/>
    </row>
    <row r="32" spans="1:14" s="127" customFormat="1" ht="22" customHeight="1" x14ac:dyDescent="0.2">
      <c r="A32" s="139"/>
      <c r="B32" s="191">
        <v>45026</v>
      </c>
      <c r="C32" s="190" t="s">
        <v>783</v>
      </c>
      <c r="D32" s="1324" t="s">
        <v>784</v>
      </c>
      <c r="E32" s="1325"/>
      <c r="F32" s="227" t="s">
        <v>785</v>
      </c>
      <c r="G32" s="126"/>
      <c r="H32" s="126"/>
      <c r="I32" s="126"/>
      <c r="J32" s="126"/>
      <c r="K32" s="126"/>
      <c r="L32" s="126"/>
      <c r="M32" s="126"/>
      <c r="N32" s="184"/>
    </row>
    <row r="33" spans="2:14" s="127" customFormat="1" ht="22" customHeight="1" x14ac:dyDescent="0.2">
      <c r="B33" s="168"/>
      <c r="C33" s="177"/>
      <c r="D33" s="1312"/>
      <c r="E33" s="1313"/>
      <c r="F33" s="227"/>
      <c r="G33" s="126"/>
      <c r="H33" s="126"/>
      <c r="I33" s="126"/>
      <c r="J33" s="126"/>
      <c r="K33" s="126"/>
      <c r="L33" s="126"/>
      <c r="M33" s="126"/>
      <c r="N33" s="184"/>
    </row>
    <row r="34" spans="2:14" s="127" customFormat="1" ht="22" customHeight="1" x14ac:dyDescent="0.2">
      <c r="B34" s="168"/>
      <c r="C34" s="177"/>
      <c r="D34" s="1312"/>
      <c r="E34" s="1313"/>
      <c r="F34" s="227"/>
      <c r="G34" s="126"/>
      <c r="H34" s="126"/>
      <c r="I34" s="126"/>
      <c r="J34" s="126"/>
      <c r="K34" s="126"/>
      <c r="L34" s="126"/>
      <c r="M34" s="126"/>
      <c r="N34" s="184"/>
    </row>
    <row r="35" spans="2:14" s="127" customFormat="1" ht="22" customHeight="1" x14ac:dyDescent="0.2">
      <c r="B35" s="168"/>
      <c r="C35" s="177"/>
      <c r="D35" s="1312"/>
      <c r="E35" s="1313"/>
      <c r="F35" s="227"/>
      <c r="G35" s="126"/>
      <c r="H35" s="126"/>
      <c r="I35" s="126"/>
      <c r="J35" s="126"/>
      <c r="K35" s="126"/>
      <c r="L35" s="126"/>
      <c r="M35" s="126"/>
      <c r="N35" s="184"/>
    </row>
    <row r="36" spans="2:14" s="127" customFormat="1" ht="22" customHeight="1" x14ac:dyDescent="0.2">
      <c r="B36" s="168"/>
      <c r="C36" s="177"/>
      <c r="D36" s="1312"/>
      <c r="E36" s="1313"/>
      <c r="F36" s="227"/>
      <c r="G36" s="126"/>
      <c r="H36" s="126"/>
      <c r="I36" s="126"/>
      <c r="J36" s="126"/>
      <c r="K36" s="126"/>
      <c r="L36" s="126"/>
      <c r="M36" s="126"/>
      <c r="N36" s="184"/>
    </row>
    <row r="37" spans="2:14" s="127" customFormat="1" ht="22" customHeight="1" x14ac:dyDescent="0.2">
      <c r="B37" s="168"/>
      <c r="C37" s="177"/>
      <c r="D37" s="1312"/>
      <c r="E37" s="1313"/>
      <c r="F37" s="227"/>
      <c r="G37" s="126"/>
      <c r="H37" s="126"/>
      <c r="I37" s="126"/>
      <c r="J37" s="126"/>
      <c r="K37" s="126"/>
      <c r="L37" s="126"/>
      <c r="M37" s="126"/>
      <c r="N37" s="184"/>
    </row>
    <row r="38" spans="2:14" s="127" customFormat="1" ht="22" customHeight="1" x14ac:dyDescent="0.2">
      <c r="B38" s="168"/>
      <c r="C38" s="177"/>
      <c r="D38" s="1312"/>
      <c r="E38" s="1313"/>
      <c r="F38" s="227"/>
      <c r="G38" s="126"/>
      <c r="H38" s="126"/>
      <c r="I38" s="126"/>
      <c r="J38" s="126"/>
      <c r="K38" s="126"/>
      <c r="L38" s="126"/>
      <c r="M38" s="126"/>
      <c r="N38" s="184"/>
    </row>
    <row r="39" spans="2:14" s="127" customFormat="1" ht="22" customHeight="1" x14ac:dyDescent="0.2">
      <c r="B39" s="168"/>
      <c r="C39" s="177"/>
      <c r="D39" s="1312"/>
      <c r="E39" s="1313"/>
      <c r="F39" s="227"/>
      <c r="G39" s="126"/>
      <c r="H39" s="126"/>
      <c r="I39" s="126"/>
      <c r="J39" s="126"/>
      <c r="K39" s="126"/>
      <c r="L39" s="126"/>
      <c r="M39" s="126"/>
      <c r="N39" s="184"/>
    </row>
    <row r="40" spans="2:14" s="127" customFormat="1" ht="22" customHeight="1" thickBot="1" x14ac:dyDescent="0.25">
      <c r="B40" s="169"/>
      <c r="C40" s="176"/>
      <c r="D40" s="1310"/>
      <c r="E40" s="1311"/>
      <c r="F40" s="228"/>
      <c r="G40" s="185"/>
      <c r="H40" s="185"/>
      <c r="I40" s="185"/>
      <c r="J40" s="185"/>
      <c r="K40" s="185"/>
      <c r="L40" s="185"/>
      <c r="M40" s="185"/>
      <c r="N40" s="186"/>
    </row>
    <row r="41" spans="2:14" s="127" customFormat="1" ht="10.5" customHeight="1" x14ac:dyDescent="0.2">
      <c r="B41" s="1308" t="s">
        <v>510</v>
      </c>
      <c r="C41" s="1308"/>
      <c r="D41" s="1308"/>
      <c r="E41" s="1308"/>
      <c r="F41" s="1308"/>
      <c r="G41" s="1308"/>
      <c r="H41" s="1308"/>
      <c r="I41" s="1308"/>
      <c r="J41" s="1308"/>
      <c r="K41" s="1308"/>
      <c r="L41" s="1308"/>
      <c r="M41" s="1308"/>
      <c r="N41" s="1308"/>
    </row>
    <row r="42" spans="2:14" ht="37.5" customHeight="1" x14ac:dyDescent="0.2">
      <c r="B42" s="1309"/>
      <c r="C42" s="1309"/>
      <c r="D42" s="1309"/>
      <c r="E42" s="1309"/>
      <c r="F42" s="1309"/>
      <c r="G42" s="1309"/>
      <c r="H42" s="1309"/>
      <c r="I42" s="1309"/>
      <c r="J42" s="1309"/>
      <c r="K42" s="1309"/>
      <c r="L42" s="1309"/>
      <c r="M42" s="1309"/>
      <c r="N42" s="1309"/>
    </row>
    <row r="43" spans="2:14" ht="24" customHeight="1" x14ac:dyDescent="0.2"/>
    <row r="44" spans="2:14" ht="24" customHeight="1" x14ac:dyDescent="0.2"/>
    <row r="45" spans="2:14" ht="24" customHeight="1" x14ac:dyDescent="0.2"/>
    <row r="46" spans="2:14" ht="24" customHeight="1" x14ac:dyDescent="0.2"/>
    <row r="47" spans="2:14" ht="24" customHeight="1" x14ac:dyDescent="0.2"/>
    <row r="48" spans="2:14" ht="24" customHeight="1" x14ac:dyDescent="0.2"/>
    <row r="49" ht="24" customHeight="1" x14ac:dyDescent="0.2"/>
    <row r="50" ht="24" customHeight="1" x14ac:dyDescent="0.2"/>
    <row r="51" ht="24" customHeight="1" x14ac:dyDescent="0.2"/>
    <row r="52" ht="24" customHeight="1" x14ac:dyDescent="0.2"/>
    <row r="53" ht="24" customHeight="1" x14ac:dyDescent="0.2"/>
  </sheetData>
  <sheetProtection sheet="1" objects="1" scenarios="1"/>
  <mergeCells count="55">
    <mergeCell ref="B41:N42"/>
    <mergeCell ref="D40:E40"/>
    <mergeCell ref="D39:E39"/>
    <mergeCell ref="B29:E29"/>
    <mergeCell ref="F29:N29"/>
    <mergeCell ref="D30:E30"/>
    <mergeCell ref="D31:E31"/>
    <mergeCell ref="D32:E32"/>
    <mergeCell ref="D33:E33"/>
    <mergeCell ref="D34:E34"/>
    <mergeCell ref="D35:E35"/>
    <mergeCell ref="D36:E36"/>
    <mergeCell ref="D37:E37"/>
    <mergeCell ref="D38:E38"/>
    <mergeCell ref="B23:C23"/>
    <mergeCell ref="D23:F23"/>
    <mergeCell ref="G23:H23"/>
    <mergeCell ref="I23:N23"/>
    <mergeCell ref="B24:C24"/>
    <mergeCell ref="D24:F24"/>
    <mergeCell ref="G24:H28"/>
    <mergeCell ref="J24:N24"/>
    <mergeCell ref="B25:C26"/>
    <mergeCell ref="D25:F26"/>
    <mergeCell ref="J25:N25"/>
    <mergeCell ref="J26:N26"/>
    <mergeCell ref="B27:C28"/>
    <mergeCell ref="D27:F28"/>
    <mergeCell ref="J27:N27"/>
    <mergeCell ref="J28:N28"/>
    <mergeCell ref="B19:G22"/>
    <mergeCell ref="H19:I20"/>
    <mergeCell ref="J19:N19"/>
    <mergeCell ref="J20:N20"/>
    <mergeCell ref="H21:I22"/>
    <mergeCell ref="J21:N21"/>
    <mergeCell ref="J22:N22"/>
    <mergeCell ref="B12:N12"/>
    <mergeCell ref="B13:N13"/>
    <mergeCell ref="B16:N16"/>
    <mergeCell ref="C15:G15"/>
    <mergeCell ref="C18:E18"/>
    <mergeCell ref="F18:H18"/>
    <mergeCell ref="I18:N18"/>
    <mergeCell ref="H15:J15"/>
    <mergeCell ref="K15:N15"/>
    <mergeCell ref="C17:E17"/>
    <mergeCell ref="F17:G17"/>
    <mergeCell ref="H17:J17"/>
    <mergeCell ref="L17:N17"/>
    <mergeCell ref="B1:H2"/>
    <mergeCell ref="J1:N2"/>
    <mergeCell ref="B4:N4"/>
    <mergeCell ref="B10:N10"/>
    <mergeCell ref="B11:N11"/>
  </mergeCells>
  <phoneticPr fontId="8"/>
  <printOptions horizontalCentered="1" verticalCentered="1"/>
  <pageMargins left="0.23622047244094491" right="0.23622047244094491" top="0.51181102362204722" bottom="0.35433070866141736" header="0" footer="0"/>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18</xdr:row>
                    <xdr:rowOff>165100</xdr:rowOff>
                  </from>
                  <to>
                    <xdr:col>7</xdr:col>
                    <xdr:colOff>317500</xdr:colOff>
                    <xdr:row>19</xdr:row>
                    <xdr:rowOff>177800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20</xdr:row>
                    <xdr:rowOff>152400</xdr:rowOff>
                  </from>
                  <to>
                    <xdr:col>7</xdr:col>
                    <xdr:colOff>317500</xdr:colOff>
                    <xdr:row>21</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18</xdr:row>
                    <xdr:rowOff>12700</xdr:rowOff>
                  </from>
                  <to>
                    <xdr:col>10</xdr:col>
                    <xdr:colOff>31750</xdr:colOff>
                    <xdr:row>19</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19</xdr:row>
                    <xdr:rowOff>25400</xdr:rowOff>
                  </from>
                  <to>
                    <xdr:col>10</xdr:col>
                    <xdr:colOff>31750</xdr:colOff>
                    <xdr:row>20</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20</xdr:row>
                    <xdr:rowOff>25400</xdr:rowOff>
                  </from>
                  <to>
                    <xdr:col>10</xdr:col>
                    <xdr:colOff>31750</xdr:colOff>
                    <xdr:row>21</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21</xdr:row>
                    <xdr:rowOff>25400</xdr:rowOff>
                  </from>
                  <to>
                    <xdr:col>10</xdr:col>
                    <xdr:colOff>31750</xdr:colOff>
                    <xdr:row>22</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22</xdr:row>
                    <xdr:rowOff>679450</xdr:rowOff>
                  </from>
                  <to>
                    <xdr:col>9</xdr:col>
                    <xdr:colOff>25400</xdr:colOff>
                    <xdr:row>24</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23</xdr:row>
                    <xdr:rowOff>203200</xdr:rowOff>
                  </from>
                  <to>
                    <xdr:col>9</xdr:col>
                    <xdr:colOff>25400</xdr:colOff>
                    <xdr:row>25</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24</xdr:row>
                    <xdr:rowOff>203200</xdr:rowOff>
                  </from>
                  <to>
                    <xdr:col>9</xdr:col>
                    <xdr:colOff>25400</xdr:colOff>
                    <xdr:row>26</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25</xdr:row>
                    <xdr:rowOff>203200</xdr:rowOff>
                  </from>
                  <to>
                    <xdr:col>9</xdr:col>
                    <xdr:colOff>25400</xdr:colOff>
                    <xdr:row>27</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26</xdr:row>
                    <xdr:rowOff>203200</xdr:rowOff>
                  </from>
                  <to>
                    <xdr:col>9</xdr:col>
                    <xdr:colOff>31750</xdr:colOff>
                    <xdr:row>28</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showZeros="0" view="pageBreakPreview" zoomScaleNormal="100" zoomScaleSheetLayoutView="100" workbookViewId="0">
      <selection activeCell="B1" sqref="B1:T1"/>
    </sheetView>
  </sheetViews>
  <sheetFormatPr defaultColWidth="9" defaultRowHeight="13" x14ac:dyDescent="0.2"/>
  <cols>
    <col min="1" max="1" width="5.6328125" style="60" customWidth="1"/>
    <col min="2" max="10" width="4.6328125" style="60" customWidth="1"/>
    <col min="11" max="11" width="5.6328125" style="60" customWidth="1"/>
    <col min="12" max="20" width="4.6328125" style="60" customWidth="1"/>
    <col min="21" max="16384" width="9" style="60"/>
  </cols>
  <sheetData>
    <row r="1" spans="1:20" ht="27" customHeight="1" x14ac:dyDescent="0.2">
      <c r="B1" s="1327" t="s">
        <v>545</v>
      </c>
      <c r="C1" s="1327"/>
      <c r="D1" s="1327"/>
      <c r="E1" s="1327"/>
      <c r="F1" s="1327"/>
      <c r="G1" s="1327"/>
      <c r="H1" s="1327"/>
      <c r="I1" s="1327"/>
      <c r="J1" s="1327"/>
      <c r="K1" s="1327"/>
      <c r="L1" s="1327"/>
      <c r="M1" s="1327"/>
      <c r="N1" s="1327"/>
      <c r="O1" s="1327"/>
      <c r="P1" s="1327"/>
      <c r="Q1" s="1327"/>
      <c r="R1" s="1327"/>
      <c r="S1" s="1327"/>
      <c r="T1" s="1327"/>
    </row>
    <row r="2" spans="1:20" ht="19.5" customHeight="1" x14ac:dyDescent="0.2">
      <c r="A2" s="1326" t="s">
        <v>46</v>
      </c>
      <c r="B2" s="1326"/>
      <c r="C2" s="511"/>
      <c r="D2" s="511"/>
      <c r="E2" s="511"/>
      <c r="F2" s="512"/>
      <c r="G2" s="512"/>
      <c r="H2" s="513"/>
      <c r="I2" s="514"/>
      <c r="J2" s="514"/>
      <c r="K2" s="515"/>
      <c r="L2" s="515"/>
      <c r="M2" s="515"/>
      <c r="N2" s="515"/>
      <c r="O2" s="515"/>
      <c r="Q2" s="425" t="s">
        <v>636</v>
      </c>
      <c r="R2" s="1328">
        <f ca="1">TODAY()</f>
        <v>44988</v>
      </c>
      <c r="S2" s="1328"/>
      <c r="T2" s="1328"/>
    </row>
    <row r="3" spans="1:20" ht="30" customHeight="1" x14ac:dyDescent="0.2">
      <c r="A3" s="516" t="s">
        <v>45</v>
      </c>
      <c r="B3" s="516"/>
      <c r="C3" s="1329" t="str">
        <f>注文シート!C4</f>
        <v xml:space="preserve"> 名栗げんきプラザ</v>
      </c>
      <c r="D3" s="1330"/>
      <c r="E3" s="1330"/>
      <c r="F3" s="1330"/>
      <c r="G3" s="1330"/>
      <c r="H3" s="1330"/>
      <c r="I3" s="1330"/>
      <c r="J3" s="1330"/>
      <c r="K3" s="1330"/>
      <c r="L3" s="1330"/>
      <c r="M3" s="1330"/>
      <c r="N3" s="1330"/>
      <c r="O3" s="1330"/>
      <c r="P3" s="1330"/>
      <c r="Q3" s="1330"/>
      <c r="R3" s="1330"/>
      <c r="S3" s="1330"/>
      <c r="T3" s="1331"/>
    </row>
    <row r="4" spans="1:20" ht="30" customHeight="1" x14ac:dyDescent="0.2">
      <c r="A4" s="1340" t="s">
        <v>18</v>
      </c>
      <c r="B4" s="1340"/>
      <c r="C4" s="1342" t="str">
        <f>申請書!D22</f>
        <v>2023年</v>
      </c>
      <c r="D4" s="1343"/>
      <c r="E4" s="1343"/>
      <c r="F4" s="1343"/>
      <c r="G4" s="1332">
        <f>申請書!F22</f>
        <v>45026</v>
      </c>
      <c r="H4" s="1332"/>
      <c r="I4" s="1332"/>
      <c r="J4" s="1332"/>
      <c r="K4" s="1332"/>
      <c r="L4" s="85" t="s">
        <v>170</v>
      </c>
      <c r="M4" s="1343" t="str">
        <f>申請書!D23</f>
        <v>2023年</v>
      </c>
      <c r="N4" s="1343"/>
      <c r="O4" s="1343"/>
      <c r="P4" s="1343"/>
      <c r="Q4" s="1332">
        <f>申請書!F23</f>
        <v>45027</v>
      </c>
      <c r="R4" s="1332"/>
      <c r="S4" s="1332"/>
      <c r="T4" s="1333"/>
    </row>
    <row r="5" spans="1:20" ht="30" customHeight="1" x14ac:dyDescent="0.2">
      <c r="A5" s="1341" t="s">
        <v>150</v>
      </c>
      <c r="B5" s="1341"/>
      <c r="C5" s="1344" t="s">
        <v>861</v>
      </c>
      <c r="D5" s="1345"/>
      <c r="E5" s="1345"/>
      <c r="F5" s="1345"/>
      <c r="G5" s="1345"/>
      <c r="H5" s="1345"/>
      <c r="I5" s="1345"/>
      <c r="J5" s="1345"/>
      <c r="K5" s="1345"/>
      <c r="L5" s="1346" t="s">
        <v>674</v>
      </c>
      <c r="M5" s="1346"/>
      <c r="N5" s="1346"/>
      <c r="O5" s="1346"/>
      <c r="P5" s="1346"/>
      <c r="Q5" s="1346"/>
      <c r="R5" s="1346"/>
      <c r="S5" s="1346"/>
      <c r="T5" s="1347"/>
    </row>
    <row r="6" spans="1:20" ht="6.5" customHeight="1" x14ac:dyDescent="0.2">
      <c r="A6" s="1348"/>
      <c r="B6" s="1348"/>
      <c r="C6" s="1348"/>
      <c r="D6" s="1348"/>
      <c r="E6" s="1348"/>
      <c r="F6" s="1348"/>
      <c r="G6" s="1348"/>
      <c r="H6" s="1348"/>
      <c r="I6" s="1348"/>
      <c r="J6" s="1348"/>
      <c r="K6" s="1348"/>
      <c r="L6" s="1348"/>
      <c r="M6" s="1348"/>
      <c r="N6" s="1348"/>
      <c r="O6" s="1348"/>
      <c r="P6" s="1348"/>
      <c r="Q6" s="1348"/>
      <c r="R6" s="1348"/>
      <c r="S6" s="1348"/>
      <c r="T6" s="1348"/>
    </row>
    <row r="7" spans="1:20" ht="18" customHeight="1" x14ac:dyDescent="0.2">
      <c r="A7" s="1334" t="s">
        <v>355</v>
      </c>
      <c r="B7" s="1334"/>
      <c r="C7" s="1334"/>
      <c r="D7" s="1334"/>
      <c r="E7" s="1334"/>
      <c r="F7" s="1334"/>
      <c r="G7" s="1334"/>
      <c r="H7" s="1334"/>
      <c r="I7" s="1334"/>
      <c r="J7" s="1334"/>
      <c r="K7" s="1334"/>
      <c r="L7" s="1334"/>
      <c r="M7" s="1334"/>
      <c r="N7" s="1334"/>
      <c r="O7" s="1334"/>
      <c r="P7" s="1334"/>
      <c r="Q7" s="1334"/>
      <c r="R7" s="1334"/>
      <c r="S7" s="1334"/>
      <c r="T7" s="1334"/>
    </row>
    <row r="8" spans="1:20" ht="18" customHeight="1" x14ac:dyDescent="0.2">
      <c r="A8" s="1334" t="s">
        <v>402</v>
      </c>
      <c r="B8" s="1334"/>
      <c r="C8" s="1334"/>
      <c r="D8" s="1334"/>
      <c r="E8" s="1334"/>
      <c r="F8" s="1334"/>
      <c r="G8" s="1334"/>
      <c r="H8" s="1334"/>
      <c r="I8" s="1334"/>
      <c r="J8" s="1334"/>
      <c r="K8" s="1334"/>
      <c r="L8" s="1334"/>
      <c r="M8" s="1334"/>
      <c r="N8" s="1334"/>
      <c r="O8" s="1334"/>
      <c r="P8" s="1334"/>
      <c r="Q8" s="1334"/>
      <c r="R8" s="1334"/>
      <c r="S8" s="1334"/>
      <c r="T8" s="1334"/>
    </row>
    <row r="9" spans="1:20" ht="18" customHeight="1" x14ac:dyDescent="0.2">
      <c r="A9" s="1334" t="s">
        <v>278</v>
      </c>
      <c r="B9" s="1334"/>
      <c r="C9" s="1334"/>
      <c r="D9" s="1334"/>
      <c r="E9" s="1334"/>
      <c r="F9" s="1334"/>
      <c r="G9" s="1334"/>
      <c r="H9" s="1334"/>
      <c r="I9" s="1334"/>
      <c r="J9" s="1334"/>
      <c r="K9" s="1334"/>
      <c r="L9" s="1334"/>
      <c r="M9" s="1334"/>
      <c r="N9" s="1334"/>
      <c r="O9" s="1334"/>
      <c r="P9" s="1334"/>
      <c r="Q9" s="1334"/>
      <c r="R9" s="1334"/>
      <c r="S9" s="1334"/>
      <c r="T9" s="1334"/>
    </row>
    <row r="10" spans="1:20" ht="18" customHeight="1" thickBot="1" x14ac:dyDescent="0.25">
      <c r="A10" s="1335" t="s">
        <v>208</v>
      </c>
      <c r="B10" s="1336"/>
      <c r="C10" s="1336"/>
      <c r="D10" s="1336"/>
      <c r="E10" s="1336"/>
      <c r="F10" s="1336"/>
      <c r="G10" s="1336"/>
      <c r="H10" s="1336"/>
      <c r="I10" s="1336"/>
      <c r="J10" s="1336"/>
      <c r="K10" s="1336"/>
      <c r="L10" s="1336"/>
      <c r="M10" s="1336"/>
      <c r="N10" s="1336"/>
      <c r="O10" s="1336"/>
      <c r="P10" s="1336"/>
      <c r="Q10" s="1336"/>
      <c r="R10" s="1336"/>
      <c r="S10" s="1336"/>
      <c r="T10" s="1336"/>
    </row>
    <row r="11" spans="1:20" ht="20.149999999999999" customHeight="1" x14ac:dyDescent="0.2">
      <c r="A11" s="1337" t="s">
        <v>858</v>
      </c>
      <c r="B11" s="1338"/>
      <c r="C11" s="1338"/>
      <c r="D11" s="1339"/>
      <c r="E11" s="517">
        <v>10</v>
      </c>
      <c r="F11" s="518" t="s">
        <v>152</v>
      </c>
      <c r="G11" s="525">
        <v>10</v>
      </c>
      <c r="H11" s="519" t="s">
        <v>153</v>
      </c>
      <c r="I11" s="525">
        <v>10</v>
      </c>
      <c r="J11" s="520" t="s">
        <v>154</v>
      </c>
      <c r="K11" s="1337" t="s">
        <v>92</v>
      </c>
      <c r="L11" s="1338"/>
      <c r="M11" s="1338"/>
      <c r="N11" s="1339"/>
      <c r="O11" s="525"/>
      <c r="P11" s="518" t="s">
        <v>152</v>
      </c>
      <c r="Q11" s="517"/>
      <c r="R11" s="519" t="s">
        <v>153</v>
      </c>
      <c r="S11" s="526"/>
      <c r="T11" s="520" t="s">
        <v>154</v>
      </c>
    </row>
    <row r="12" spans="1:20" s="136" customFormat="1" ht="39.5" customHeight="1" x14ac:dyDescent="0.2">
      <c r="A12" s="521" t="s">
        <v>862</v>
      </c>
      <c r="B12" s="1366" t="s">
        <v>151</v>
      </c>
      <c r="C12" s="1367"/>
      <c r="D12" s="1368"/>
      <c r="E12" s="1349" t="s">
        <v>155</v>
      </c>
      <c r="F12" s="1350"/>
      <c r="G12" s="1351" t="s">
        <v>273</v>
      </c>
      <c r="H12" s="1352"/>
      <c r="I12" s="1353" t="s">
        <v>276</v>
      </c>
      <c r="J12" s="1354"/>
      <c r="K12" s="521" t="s">
        <v>275</v>
      </c>
      <c r="L12" s="1366" t="s">
        <v>151</v>
      </c>
      <c r="M12" s="1367"/>
      <c r="N12" s="1368"/>
      <c r="O12" s="1349" t="s">
        <v>155</v>
      </c>
      <c r="P12" s="1350"/>
      <c r="Q12" s="1351" t="s">
        <v>273</v>
      </c>
      <c r="R12" s="1352"/>
      <c r="S12" s="1353" t="s">
        <v>276</v>
      </c>
      <c r="T12" s="1354"/>
    </row>
    <row r="13" spans="1:20" ht="25" customHeight="1" x14ac:dyDescent="0.2">
      <c r="A13" s="522">
        <v>5</v>
      </c>
      <c r="B13" s="1355" t="str">
        <f>IFERROR(VLOOKUP(A13,[1]食材一覧!$A$8:$H$77,2,FALSE),"")</f>
        <v>牛肉（こま切れ）</v>
      </c>
      <c r="C13" s="1356"/>
      <c r="D13" s="1357"/>
      <c r="E13" s="1358">
        <v>2</v>
      </c>
      <c r="F13" s="1359"/>
      <c r="G13" s="1360">
        <f>IFERROR(VLOOKUP(A13,[1]食材一覧!$A$8:$H$77,8,FALSE),"")</f>
        <v>340</v>
      </c>
      <c r="H13" s="1361"/>
      <c r="I13" s="1362">
        <f>IFERROR(E13*G13,"")</f>
        <v>680</v>
      </c>
      <c r="J13" s="1363"/>
      <c r="K13" s="522"/>
      <c r="L13" s="1355" t="str">
        <f>IFERROR(VLOOKUP(K13,[1]食材一覧!$A$8:$H$77,2,FALSE),"")</f>
        <v/>
      </c>
      <c r="M13" s="1356"/>
      <c r="N13" s="1357"/>
      <c r="O13" s="1364"/>
      <c r="P13" s="1365"/>
      <c r="Q13" s="1360" t="str">
        <f>IFERROR(VLOOKUP(K13,[1]食材一覧!$A$8:$H$77,8,FALSE),"")</f>
        <v/>
      </c>
      <c r="R13" s="1361"/>
      <c r="S13" s="1362" t="str">
        <f>IFERROR(O13*Q13,"")</f>
        <v/>
      </c>
      <c r="T13" s="1363"/>
    </row>
    <row r="14" spans="1:20" ht="25" customHeight="1" x14ac:dyDescent="0.2">
      <c r="A14" s="522">
        <v>10</v>
      </c>
      <c r="B14" s="1355" t="str">
        <f>IFERROR(VLOOKUP(A14,[1]食材一覧!$A$8:$H$77,2,FALSE),"")</f>
        <v>ちくわ</v>
      </c>
      <c r="C14" s="1356"/>
      <c r="D14" s="1357"/>
      <c r="E14" s="1358">
        <v>3</v>
      </c>
      <c r="F14" s="1359"/>
      <c r="G14" s="1360">
        <f>IFERROR(VLOOKUP(A14,[1]食材一覧!$A$8:$H$77,8,FALSE),"")</f>
        <v>380</v>
      </c>
      <c r="H14" s="1361"/>
      <c r="I14" s="1362">
        <f t="shared" ref="I14:I32" si="0">IFERROR(E14*G14,"")</f>
        <v>1140</v>
      </c>
      <c r="J14" s="1363"/>
      <c r="K14" s="522"/>
      <c r="L14" s="1355" t="str">
        <f>IFERROR(VLOOKUP(K14,[1]食材一覧!$A$8:$H$77,2,FALSE),"")</f>
        <v/>
      </c>
      <c r="M14" s="1356"/>
      <c r="N14" s="1357"/>
      <c r="O14" s="1364"/>
      <c r="P14" s="1365"/>
      <c r="Q14" s="1360" t="str">
        <f>IFERROR(VLOOKUP(K14,[1]食材一覧!$A$8:$H$77,8,FALSE),"")</f>
        <v/>
      </c>
      <c r="R14" s="1361"/>
      <c r="S14" s="1362" t="str">
        <f t="shared" ref="S14:S32" si="1">IFERROR(O14*Q14,"")</f>
        <v/>
      </c>
      <c r="T14" s="1363"/>
    </row>
    <row r="15" spans="1:20" ht="25" customHeight="1" x14ac:dyDescent="0.2">
      <c r="A15" s="522"/>
      <c r="B15" s="1355" t="str">
        <f>IFERROR(VLOOKUP(A15,[1]食材一覧!$A$8:$H$77,2,FALSE),"")</f>
        <v/>
      </c>
      <c r="C15" s="1356"/>
      <c r="D15" s="1357"/>
      <c r="E15" s="1358"/>
      <c r="F15" s="1359"/>
      <c r="G15" s="1360" t="str">
        <f>IFERROR(VLOOKUP(A15,[1]食材一覧!$A$8:$H$77,8,FALSE),"")</f>
        <v/>
      </c>
      <c r="H15" s="1361"/>
      <c r="I15" s="1362" t="str">
        <f t="shared" si="0"/>
        <v/>
      </c>
      <c r="J15" s="1363"/>
      <c r="K15" s="522"/>
      <c r="L15" s="1355" t="str">
        <f>IFERROR(VLOOKUP(K15,[1]食材一覧!$A$8:$H$77,2,FALSE),"")</f>
        <v/>
      </c>
      <c r="M15" s="1356"/>
      <c r="N15" s="1357"/>
      <c r="O15" s="1364"/>
      <c r="P15" s="1365"/>
      <c r="Q15" s="1360" t="str">
        <f>IFERROR(VLOOKUP(K15,[1]食材一覧!$A$8:$H$77,8,FALSE),"")</f>
        <v/>
      </c>
      <c r="R15" s="1361"/>
      <c r="S15" s="1362" t="str">
        <f t="shared" si="1"/>
        <v/>
      </c>
      <c r="T15" s="1363"/>
    </row>
    <row r="16" spans="1:20" ht="25" customHeight="1" x14ac:dyDescent="0.2">
      <c r="A16" s="522"/>
      <c r="B16" s="1355" t="str">
        <f>IFERROR(VLOOKUP(A16,[1]食材一覧!$A$8:$H$77,2,FALSE),"")</f>
        <v/>
      </c>
      <c r="C16" s="1356"/>
      <c r="D16" s="1357"/>
      <c r="E16" s="1358"/>
      <c r="F16" s="1359"/>
      <c r="G16" s="1360" t="str">
        <f>IFERROR(VLOOKUP(A16,[1]食材一覧!$A$8:$H$77,8,FALSE),"")</f>
        <v/>
      </c>
      <c r="H16" s="1361"/>
      <c r="I16" s="1362" t="str">
        <f t="shared" si="0"/>
        <v/>
      </c>
      <c r="J16" s="1363"/>
      <c r="K16" s="522"/>
      <c r="L16" s="1355" t="str">
        <f>IFERROR(VLOOKUP(K16,[1]食材一覧!$A$8:$H$77,2,FALSE),"")</f>
        <v/>
      </c>
      <c r="M16" s="1356"/>
      <c r="N16" s="1357"/>
      <c r="O16" s="1364"/>
      <c r="P16" s="1365"/>
      <c r="Q16" s="1360" t="str">
        <f>IFERROR(VLOOKUP(K16,[1]食材一覧!$A$8:$H$77,8,FALSE),"")</f>
        <v/>
      </c>
      <c r="R16" s="1361"/>
      <c r="S16" s="1362" t="str">
        <f t="shared" si="1"/>
        <v/>
      </c>
      <c r="T16" s="1363"/>
    </row>
    <row r="17" spans="1:20" ht="25" customHeight="1" x14ac:dyDescent="0.2">
      <c r="A17" s="522"/>
      <c r="B17" s="1355" t="str">
        <f>IFERROR(VLOOKUP(A17,[1]食材一覧!$A$8:$H$77,2,FALSE),"")</f>
        <v/>
      </c>
      <c r="C17" s="1356"/>
      <c r="D17" s="1357"/>
      <c r="E17" s="1358"/>
      <c r="F17" s="1359"/>
      <c r="G17" s="1360" t="str">
        <f>IFERROR(VLOOKUP(A17,[1]食材一覧!$A$8:$H$77,8,FALSE),"")</f>
        <v/>
      </c>
      <c r="H17" s="1361"/>
      <c r="I17" s="1362" t="str">
        <f t="shared" si="0"/>
        <v/>
      </c>
      <c r="J17" s="1363"/>
      <c r="K17" s="522"/>
      <c r="L17" s="1355" t="str">
        <f>IFERROR(VLOOKUP(K17,[1]食材一覧!$A$8:$H$77,2,FALSE),"")</f>
        <v/>
      </c>
      <c r="M17" s="1356"/>
      <c r="N17" s="1357"/>
      <c r="O17" s="1364"/>
      <c r="P17" s="1365"/>
      <c r="Q17" s="1360" t="str">
        <f>IFERROR(VLOOKUP(K17,[1]食材一覧!$A$8:$H$77,8,FALSE),"")</f>
        <v/>
      </c>
      <c r="R17" s="1361"/>
      <c r="S17" s="1362" t="str">
        <f t="shared" si="1"/>
        <v/>
      </c>
      <c r="T17" s="1363"/>
    </row>
    <row r="18" spans="1:20" ht="25" customHeight="1" x14ac:dyDescent="0.2">
      <c r="A18" s="522"/>
      <c r="B18" s="1355" t="str">
        <f>IFERROR(VLOOKUP(A18,[1]食材一覧!$A$8:$H$77,2,FALSE),"")</f>
        <v/>
      </c>
      <c r="C18" s="1356"/>
      <c r="D18" s="1357"/>
      <c r="E18" s="1358"/>
      <c r="F18" s="1359"/>
      <c r="G18" s="1360" t="str">
        <f>IFERROR(VLOOKUP(A18,[1]食材一覧!$A$8:$H$77,8,FALSE),"")</f>
        <v/>
      </c>
      <c r="H18" s="1361"/>
      <c r="I18" s="1362" t="str">
        <f t="shared" si="0"/>
        <v/>
      </c>
      <c r="J18" s="1363"/>
      <c r="K18" s="522"/>
      <c r="L18" s="1355" t="str">
        <f>IFERROR(VLOOKUP(K18,[1]食材一覧!$A$8:$H$77,2,FALSE),"")</f>
        <v/>
      </c>
      <c r="M18" s="1356"/>
      <c r="N18" s="1357"/>
      <c r="O18" s="1364"/>
      <c r="P18" s="1365"/>
      <c r="Q18" s="1360" t="str">
        <f>IFERROR(VLOOKUP(K18,[1]食材一覧!$A$8:$H$77,8,FALSE),"")</f>
        <v/>
      </c>
      <c r="R18" s="1361"/>
      <c r="S18" s="1362" t="str">
        <f t="shared" si="1"/>
        <v/>
      </c>
      <c r="T18" s="1363"/>
    </row>
    <row r="19" spans="1:20" ht="25" customHeight="1" x14ac:dyDescent="0.2">
      <c r="A19" s="522"/>
      <c r="B19" s="1355" t="str">
        <f>IFERROR(VLOOKUP(A19,[1]食材一覧!$A$8:$H$77,2,FALSE),"")</f>
        <v/>
      </c>
      <c r="C19" s="1356"/>
      <c r="D19" s="1357"/>
      <c r="E19" s="1358"/>
      <c r="F19" s="1359"/>
      <c r="G19" s="1360" t="str">
        <f>IFERROR(VLOOKUP(A19,[1]食材一覧!$A$8:$H$77,8,FALSE),"")</f>
        <v/>
      </c>
      <c r="H19" s="1361"/>
      <c r="I19" s="1362" t="str">
        <f t="shared" si="0"/>
        <v/>
      </c>
      <c r="J19" s="1363"/>
      <c r="K19" s="522"/>
      <c r="L19" s="1355" t="str">
        <f>IFERROR(VLOOKUP(K19,[1]食材一覧!$A$8:$H$77,2,FALSE),"")</f>
        <v/>
      </c>
      <c r="M19" s="1356"/>
      <c r="N19" s="1357"/>
      <c r="O19" s="1364"/>
      <c r="P19" s="1365"/>
      <c r="Q19" s="1360" t="str">
        <f>IFERROR(VLOOKUP(K19,[1]食材一覧!$A$8:$H$77,8,FALSE),"")</f>
        <v/>
      </c>
      <c r="R19" s="1361"/>
      <c r="S19" s="1362" t="str">
        <f t="shared" si="1"/>
        <v/>
      </c>
      <c r="T19" s="1363"/>
    </row>
    <row r="20" spans="1:20" ht="25" customHeight="1" x14ac:dyDescent="0.2">
      <c r="A20" s="522"/>
      <c r="B20" s="1355" t="str">
        <f>IFERROR(VLOOKUP(A20,[1]食材一覧!$A$8:$H$77,2,FALSE),"")</f>
        <v/>
      </c>
      <c r="C20" s="1356"/>
      <c r="D20" s="1357"/>
      <c r="E20" s="1358"/>
      <c r="F20" s="1359"/>
      <c r="G20" s="1360" t="str">
        <f>IFERROR(VLOOKUP(A20,[1]食材一覧!$A$8:$H$77,8,FALSE),"")</f>
        <v/>
      </c>
      <c r="H20" s="1361"/>
      <c r="I20" s="1362" t="str">
        <f t="shared" si="0"/>
        <v/>
      </c>
      <c r="J20" s="1363"/>
      <c r="K20" s="522"/>
      <c r="L20" s="1355" t="str">
        <f>IFERROR(VLOOKUP(K20,[1]食材一覧!$A$8:$H$77,2,FALSE),"")</f>
        <v/>
      </c>
      <c r="M20" s="1356"/>
      <c r="N20" s="1357"/>
      <c r="O20" s="1364"/>
      <c r="P20" s="1365"/>
      <c r="Q20" s="1360" t="str">
        <f>IFERROR(VLOOKUP(K20,[1]食材一覧!$A$8:$H$77,8,FALSE),"")</f>
        <v/>
      </c>
      <c r="R20" s="1361"/>
      <c r="S20" s="1362" t="str">
        <f t="shared" si="1"/>
        <v/>
      </c>
      <c r="T20" s="1363"/>
    </row>
    <row r="21" spans="1:20" ht="25" customHeight="1" x14ac:dyDescent="0.2">
      <c r="A21" s="522"/>
      <c r="B21" s="1355" t="str">
        <f>IFERROR(VLOOKUP(A21,[1]食材一覧!$A$8:$H$77,2,FALSE),"")</f>
        <v/>
      </c>
      <c r="C21" s="1356"/>
      <c r="D21" s="1357"/>
      <c r="E21" s="1358"/>
      <c r="F21" s="1359"/>
      <c r="G21" s="1360" t="str">
        <f>IFERROR(VLOOKUP(A21,[1]食材一覧!$A$8:$H$77,8,FALSE),"")</f>
        <v/>
      </c>
      <c r="H21" s="1361"/>
      <c r="I21" s="1362" t="str">
        <f t="shared" si="0"/>
        <v/>
      </c>
      <c r="J21" s="1363"/>
      <c r="K21" s="522"/>
      <c r="L21" s="1355" t="str">
        <f>IFERROR(VLOOKUP(K21,[1]食材一覧!$A$8:$H$77,2,FALSE),"")</f>
        <v/>
      </c>
      <c r="M21" s="1356"/>
      <c r="N21" s="1357"/>
      <c r="O21" s="1364"/>
      <c r="P21" s="1365"/>
      <c r="Q21" s="1360" t="str">
        <f>IFERROR(VLOOKUP(K21,[1]食材一覧!$A$8:$H$77,8,FALSE),"")</f>
        <v/>
      </c>
      <c r="R21" s="1361"/>
      <c r="S21" s="1362" t="str">
        <f t="shared" si="1"/>
        <v/>
      </c>
      <c r="T21" s="1363"/>
    </row>
    <row r="22" spans="1:20" ht="25" customHeight="1" x14ac:dyDescent="0.2">
      <c r="A22" s="522"/>
      <c r="B22" s="1355" t="str">
        <f>IFERROR(VLOOKUP(A22,[1]食材一覧!$A$8:$H$77,2,FALSE),"")</f>
        <v/>
      </c>
      <c r="C22" s="1356"/>
      <c r="D22" s="1357"/>
      <c r="E22" s="1358"/>
      <c r="F22" s="1359"/>
      <c r="G22" s="1360" t="str">
        <f>IFERROR(VLOOKUP(A22,[1]食材一覧!$A$8:$H$77,8,FALSE),"")</f>
        <v/>
      </c>
      <c r="H22" s="1361"/>
      <c r="I22" s="1362" t="str">
        <f t="shared" si="0"/>
        <v/>
      </c>
      <c r="J22" s="1363"/>
      <c r="K22" s="522"/>
      <c r="L22" s="1355" t="str">
        <f>IFERROR(VLOOKUP(K22,[1]食材一覧!$A$8:$H$77,2,FALSE),"")</f>
        <v/>
      </c>
      <c r="M22" s="1356"/>
      <c r="N22" s="1357"/>
      <c r="O22" s="1364"/>
      <c r="P22" s="1365"/>
      <c r="Q22" s="1360" t="str">
        <f>IFERROR(VLOOKUP(K22,[1]食材一覧!$A$8:$H$77,8,FALSE),"")</f>
        <v/>
      </c>
      <c r="R22" s="1361"/>
      <c r="S22" s="1362" t="str">
        <f t="shared" si="1"/>
        <v/>
      </c>
      <c r="T22" s="1363"/>
    </row>
    <row r="23" spans="1:20" ht="25" customHeight="1" x14ac:dyDescent="0.2">
      <c r="A23" s="522"/>
      <c r="B23" s="1355" t="str">
        <f>IFERROR(VLOOKUP(A23,[1]食材一覧!$A$8:$H$77,2,FALSE),"")</f>
        <v/>
      </c>
      <c r="C23" s="1356"/>
      <c r="D23" s="1357"/>
      <c r="E23" s="1358"/>
      <c r="F23" s="1359"/>
      <c r="G23" s="1360" t="str">
        <f>IFERROR(VLOOKUP(A23,[1]食材一覧!$A$8:$H$77,8,FALSE),"")</f>
        <v/>
      </c>
      <c r="H23" s="1361"/>
      <c r="I23" s="1362" t="str">
        <f t="shared" si="0"/>
        <v/>
      </c>
      <c r="J23" s="1363"/>
      <c r="K23" s="522"/>
      <c r="L23" s="1355" t="str">
        <f>IFERROR(VLOOKUP(K23,[1]食材一覧!$A$8:$H$77,2,FALSE),"")</f>
        <v/>
      </c>
      <c r="M23" s="1356"/>
      <c r="N23" s="1357"/>
      <c r="O23" s="1364"/>
      <c r="P23" s="1365"/>
      <c r="Q23" s="1360" t="str">
        <f>IFERROR(VLOOKUP(K23,[1]食材一覧!$A$8:$H$77,8,FALSE),"")</f>
        <v/>
      </c>
      <c r="R23" s="1361"/>
      <c r="S23" s="1362" t="str">
        <f t="shared" si="1"/>
        <v/>
      </c>
      <c r="T23" s="1363"/>
    </row>
    <row r="24" spans="1:20" ht="25" customHeight="1" x14ac:dyDescent="0.2">
      <c r="A24" s="522"/>
      <c r="B24" s="1355" t="str">
        <f>IFERROR(VLOOKUP(A24,[1]食材一覧!$A$8:$H$77,2,FALSE),"")</f>
        <v/>
      </c>
      <c r="C24" s="1356"/>
      <c r="D24" s="1357"/>
      <c r="E24" s="1358"/>
      <c r="F24" s="1359"/>
      <c r="G24" s="1360" t="str">
        <f>IFERROR(VLOOKUP(A24,[1]食材一覧!$A$8:$H$77,8,FALSE),"")</f>
        <v/>
      </c>
      <c r="H24" s="1361"/>
      <c r="I24" s="1362" t="str">
        <f t="shared" si="0"/>
        <v/>
      </c>
      <c r="J24" s="1363"/>
      <c r="K24" s="522"/>
      <c r="L24" s="1355" t="str">
        <f>IFERROR(VLOOKUP(K24,[1]食材一覧!$A$8:$H$77,2,FALSE),"")</f>
        <v/>
      </c>
      <c r="M24" s="1356"/>
      <c r="N24" s="1357"/>
      <c r="O24" s="1364"/>
      <c r="P24" s="1365"/>
      <c r="Q24" s="1360" t="str">
        <f>IFERROR(VLOOKUP(K24,[1]食材一覧!$A$8:$H$77,8,FALSE),"")</f>
        <v/>
      </c>
      <c r="R24" s="1361"/>
      <c r="S24" s="1362" t="str">
        <f t="shared" si="1"/>
        <v/>
      </c>
      <c r="T24" s="1363"/>
    </row>
    <row r="25" spans="1:20" ht="25" customHeight="1" x14ac:dyDescent="0.2">
      <c r="A25" s="522"/>
      <c r="B25" s="1355" t="str">
        <f>IFERROR(VLOOKUP(A25,[1]食材一覧!$A$8:$H$77,2,FALSE),"")</f>
        <v/>
      </c>
      <c r="C25" s="1356"/>
      <c r="D25" s="1357"/>
      <c r="E25" s="1358"/>
      <c r="F25" s="1359"/>
      <c r="G25" s="1360" t="str">
        <f>IFERROR(VLOOKUP(A25,[1]食材一覧!$A$8:$H$77,8,FALSE),"")</f>
        <v/>
      </c>
      <c r="H25" s="1361"/>
      <c r="I25" s="1362" t="str">
        <f t="shared" si="0"/>
        <v/>
      </c>
      <c r="J25" s="1363"/>
      <c r="K25" s="522"/>
      <c r="L25" s="1355" t="str">
        <f>IFERROR(VLOOKUP(K25,[1]食材一覧!$A$8:$H$77,2,FALSE),"")</f>
        <v/>
      </c>
      <c r="M25" s="1356"/>
      <c r="N25" s="1357"/>
      <c r="O25" s="1364"/>
      <c r="P25" s="1365"/>
      <c r="Q25" s="1360" t="str">
        <f>IFERROR(VLOOKUP(K25,[1]食材一覧!$A$8:$H$77,8,FALSE),"")</f>
        <v/>
      </c>
      <c r="R25" s="1361"/>
      <c r="S25" s="1362" t="str">
        <f t="shared" si="1"/>
        <v/>
      </c>
      <c r="T25" s="1363"/>
    </row>
    <row r="26" spans="1:20" ht="25" customHeight="1" x14ac:dyDescent="0.2">
      <c r="A26" s="522"/>
      <c r="B26" s="1355" t="str">
        <f>IFERROR(VLOOKUP(A26,[1]食材一覧!$A$8:$H$77,2,FALSE),"")</f>
        <v/>
      </c>
      <c r="C26" s="1356"/>
      <c r="D26" s="1357"/>
      <c r="E26" s="1358"/>
      <c r="F26" s="1359"/>
      <c r="G26" s="1360" t="str">
        <f>IFERROR(VLOOKUP(A26,[1]食材一覧!$A$8:$H$77,8,FALSE),"")</f>
        <v/>
      </c>
      <c r="H26" s="1361"/>
      <c r="I26" s="1362" t="str">
        <f t="shared" si="0"/>
        <v/>
      </c>
      <c r="J26" s="1363"/>
      <c r="K26" s="522"/>
      <c r="L26" s="1355" t="str">
        <f>IFERROR(VLOOKUP(K26,[1]食材一覧!$A$8:$H$77,2,FALSE),"")</f>
        <v/>
      </c>
      <c r="M26" s="1356"/>
      <c r="N26" s="1357"/>
      <c r="O26" s="1364"/>
      <c r="P26" s="1365"/>
      <c r="Q26" s="1360" t="str">
        <f>IFERROR(VLOOKUP(K26,[1]食材一覧!$A$8:$H$77,8,FALSE),"")</f>
        <v/>
      </c>
      <c r="R26" s="1361"/>
      <c r="S26" s="1362" t="str">
        <f t="shared" si="1"/>
        <v/>
      </c>
      <c r="T26" s="1363"/>
    </row>
    <row r="27" spans="1:20" ht="25" customHeight="1" x14ac:dyDescent="0.2">
      <c r="A27" s="522"/>
      <c r="B27" s="1355" t="str">
        <f>IFERROR(VLOOKUP(A27,[1]食材一覧!$A$8:$H$77,2,FALSE),"")</f>
        <v/>
      </c>
      <c r="C27" s="1356"/>
      <c r="D27" s="1357"/>
      <c r="E27" s="1358"/>
      <c r="F27" s="1359"/>
      <c r="G27" s="1360" t="str">
        <f>IFERROR(VLOOKUP(A27,[1]食材一覧!$A$8:$H$77,8,FALSE),"")</f>
        <v/>
      </c>
      <c r="H27" s="1361"/>
      <c r="I27" s="1362" t="str">
        <f t="shared" si="0"/>
        <v/>
      </c>
      <c r="J27" s="1363"/>
      <c r="K27" s="522"/>
      <c r="L27" s="1355" t="str">
        <f>IFERROR(VLOOKUP(K27,[1]食材一覧!$A$8:$H$77,2,FALSE),"")</f>
        <v/>
      </c>
      <c r="M27" s="1356"/>
      <c r="N27" s="1357"/>
      <c r="O27" s="1364"/>
      <c r="P27" s="1365"/>
      <c r="Q27" s="1360" t="str">
        <f>IFERROR(VLOOKUP(K27,[1]食材一覧!$A$8:$H$77,8,FALSE),"")</f>
        <v/>
      </c>
      <c r="R27" s="1361"/>
      <c r="S27" s="1362" t="str">
        <f t="shared" si="1"/>
        <v/>
      </c>
      <c r="T27" s="1363"/>
    </row>
    <row r="28" spans="1:20" ht="25" customHeight="1" x14ac:dyDescent="0.2">
      <c r="A28" s="522"/>
      <c r="B28" s="1355" t="str">
        <f>IFERROR(VLOOKUP(A28,[1]食材一覧!$A$8:$H$77,2,FALSE),"")</f>
        <v/>
      </c>
      <c r="C28" s="1356"/>
      <c r="D28" s="1357"/>
      <c r="E28" s="1358"/>
      <c r="F28" s="1359"/>
      <c r="G28" s="1360" t="str">
        <f>IFERROR(VLOOKUP(A28,[1]食材一覧!$A$8:$H$77,8,FALSE),"")</f>
        <v/>
      </c>
      <c r="H28" s="1361"/>
      <c r="I28" s="1362" t="str">
        <f t="shared" si="0"/>
        <v/>
      </c>
      <c r="J28" s="1363"/>
      <c r="K28" s="522"/>
      <c r="L28" s="1355" t="str">
        <f>IFERROR(VLOOKUP(K28,[1]食材一覧!$A$8:$H$77,2,FALSE),"")</f>
        <v/>
      </c>
      <c r="M28" s="1356"/>
      <c r="N28" s="1357"/>
      <c r="O28" s="1364"/>
      <c r="P28" s="1365"/>
      <c r="Q28" s="1360" t="str">
        <f>IFERROR(VLOOKUP(K28,[1]食材一覧!$A$8:$H$77,8,FALSE),"")</f>
        <v/>
      </c>
      <c r="R28" s="1361"/>
      <c r="S28" s="1362" t="str">
        <f t="shared" si="1"/>
        <v/>
      </c>
      <c r="T28" s="1363"/>
    </row>
    <row r="29" spans="1:20" ht="25" customHeight="1" x14ac:dyDescent="0.2">
      <c r="A29" s="522"/>
      <c r="B29" s="1355" t="str">
        <f>IFERROR(VLOOKUP(A29,[1]食材一覧!$A$8:$H$77,2,FALSE),"")</f>
        <v/>
      </c>
      <c r="C29" s="1356"/>
      <c r="D29" s="1357"/>
      <c r="E29" s="1358"/>
      <c r="F29" s="1359"/>
      <c r="G29" s="1360" t="str">
        <f>IFERROR(VLOOKUP(A29,[1]食材一覧!$A$8:$H$77,8,FALSE),"")</f>
        <v/>
      </c>
      <c r="H29" s="1361"/>
      <c r="I29" s="1362" t="str">
        <f t="shared" si="0"/>
        <v/>
      </c>
      <c r="J29" s="1363"/>
      <c r="K29" s="522"/>
      <c r="L29" s="1355" t="str">
        <f>IFERROR(VLOOKUP(K29,[1]食材一覧!$A$8:$H$77,2,FALSE),"")</f>
        <v/>
      </c>
      <c r="M29" s="1356"/>
      <c r="N29" s="1357"/>
      <c r="O29" s="1364"/>
      <c r="P29" s="1365"/>
      <c r="Q29" s="1360" t="str">
        <f>IFERROR(VLOOKUP(K29,[1]食材一覧!$A$8:$H$77,8,FALSE),"")</f>
        <v/>
      </c>
      <c r="R29" s="1361"/>
      <c r="S29" s="1362" t="str">
        <f t="shared" si="1"/>
        <v/>
      </c>
      <c r="T29" s="1363"/>
    </row>
    <row r="30" spans="1:20" ht="25" customHeight="1" x14ac:dyDescent="0.2">
      <c r="A30" s="522"/>
      <c r="B30" s="1355" t="str">
        <f>IFERROR(VLOOKUP(A30,[1]食材一覧!$A$8:$H$77,2,FALSE),"")</f>
        <v/>
      </c>
      <c r="C30" s="1356"/>
      <c r="D30" s="1357"/>
      <c r="E30" s="1358"/>
      <c r="F30" s="1359"/>
      <c r="G30" s="1360" t="str">
        <f>IFERROR(VLOOKUP(A30,[1]食材一覧!$A$8:$H$77,8,FALSE),"")</f>
        <v/>
      </c>
      <c r="H30" s="1361"/>
      <c r="I30" s="1362" t="str">
        <f t="shared" si="0"/>
        <v/>
      </c>
      <c r="J30" s="1363"/>
      <c r="K30" s="522"/>
      <c r="L30" s="1355" t="str">
        <f>IFERROR(VLOOKUP(K30,[1]食材一覧!$A$8:$H$77,2,FALSE),"")</f>
        <v/>
      </c>
      <c r="M30" s="1356"/>
      <c r="N30" s="1357"/>
      <c r="O30" s="1364"/>
      <c r="P30" s="1365"/>
      <c r="Q30" s="1360" t="str">
        <f>IFERROR(VLOOKUP(K30,[1]食材一覧!$A$8:$H$77,8,FALSE),"")</f>
        <v/>
      </c>
      <c r="R30" s="1361"/>
      <c r="S30" s="1362" t="str">
        <f t="shared" si="1"/>
        <v/>
      </c>
      <c r="T30" s="1363"/>
    </row>
    <row r="31" spans="1:20" ht="25" customHeight="1" x14ac:dyDescent="0.2">
      <c r="A31" s="522"/>
      <c r="B31" s="1355" t="str">
        <f>IFERROR(VLOOKUP(A31,[1]食材一覧!$A$8:$H$77,2,FALSE),"")</f>
        <v/>
      </c>
      <c r="C31" s="1356"/>
      <c r="D31" s="1357"/>
      <c r="E31" s="1358"/>
      <c r="F31" s="1359"/>
      <c r="G31" s="1360" t="str">
        <f>IFERROR(VLOOKUP(A31,[1]食材一覧!$A$8:$H$77,8,FALSE),"")</f>
        <v/>
      </c>
      <c r="H31" s="1361"/>
      <c r="I31" s="1362" t="str">
        <f t="shared" si="0"/>
        <v/>
      </c>
      <c r="J31" s="1363"/>
      <c r="K31" s="522"/>
      <c r="L31" s="1355" t="str">
        <f>IFERROR(VLOOKUP(K31,[1]食材一覧!$A$8:$H$77,2,FALSE),"")</f>
        <v/>
      </c>
      <c r="M31" s="1356"/>
      <c r="N31" s="1357"/>
      <c r="O31" s="1364"/>
      <c r="P31" s="1365"/>
      <c r="Q31" s="1360" t="str">
        <f>IFERROR(VLOOKUP(K31,[1]食材一覧!$A$8:$H$77,8,FALSE),"")</f>
        <v/>
      </c>
      <c r="R31" s="1361"/>
      <c r="S31" s="1362" t="str">
        <f t="shared" si="1"/>
        <v/>
      </c>
      <c r="T31" s="1363"/>
    </row>
    <row r="32" spans="1:20" ht="25" customHeight="1" thickBot="1" x14ac:dyDescent="0.25">
      <c r="A32" s="523"/>
      <c r="B32" s="1355" t="str">
        <f>IFERROR(VLOOKUP(A32,[1]食材一覧!$A$8:$H$77,2,FALSE),"")</f>
        <v/>
      </c>
      <c r="C32" s="1356"/>
      <c r="D32" s="1357"/>
      <c r="E32" s="1358"/>
      <c r="F32" s="1359"/>
      <c r="G32" s="1360" t="str">
        <f>IFERROR(VLOOKUP(A32,[1]食材一覧!$A$8:$H$77,8,FALSE),"")</f>
        <v/>
      </c>
      <c r="H32" s="1361"/>
      <c r="I32" s="1369" t="str">
        <f t="shared" si="0"/>
        <v/>
      </c>
      <c r="J32" s="1370"/>
      <c r="K32" s="523"/>
      <c r="L32" s="1355" t="str">
        <f>IFERROR(VLOOKUP(K32,[1]食材一覧!$A$8:$H$77,2,FALSE),"")</f>
        <v/>
      </c>
      <c r="M32" s="1356"/>
      <c r="N32" s="1357"/>
      <c r="O32" s="1364"/>
      <c r="P32" s="1365"/>
      <c r="Q32" s="1360" t="str">
        <f>IFERROR(VLOOKUP(K32,[1]食材一覧!$A$8:$H$77,8,FALSE),"")</f>
        <v/>
      </c>
      <c r="R32" s="1361"/>
      <c r="S32" s="1369" t="str">
        <f t="shared" si="1"/>
        <v/>
      </c>
      <c r="T32" s="1370"/>
    </row>
    <row r="33" spans="1:20" ht="20.149999999999999" customHeight="1" thickBot="1" x14ac:dyDescent="0.25">
      <c r="A33" s="1371" t="s">
        <v>76</v>
      </c>
      <c r="B33" s="1372"/>
      <c r="C33" s="1372"/>
      <c r="D33" s="1372"/>
      <c r="E33" s="1373"/>
      <c r="F33" s="1374">
        <f>SUM(I13:J32)</f>
        <v>1820</v>
      </c>
      <c r="G33" s="1372"/>
      <c r="H33" s="1372"/>
      <c r="I33" s="1372"/>
      <c r="J33" s="1375"/>
      <c r="K33" s="1371" t="s">
        <v>76</v>
      </c>
      <c r="L33" s="1372"/>
      <c r="M33" s="1372"/>
      <c r="N33" s="1372"/>
      <c r="O33" s="1372"/>
      <c r="P33" s="1374">
        <f>SUM(S13:T32)</f>
        <v>0</v>
      </c>
      <c r="Q33" s="1372"/>
      <c r="R33" s="1372"/>
      <c r="S33" s="1372"/>
      <c r="T33" s="1375"/>
    </row>
    <row r="34" spans="1:20" ht="15" customHeight="1" x14ac:dyDescent="0.2">
      <c r="B34" s="524"/>
      <c r="C34" s="524"/>
      <c r="D34" s="524"/>
      <c r="E34" s="524"/>
      <c r="F34" s="524"/>
      <c r="G34" s="524"/>
      <c r="H34" s="524"/>
    </row>
  </sheetData>
  <sheetProtection sheet="1" objects="1" scenarios="1"/>
  <mergeCells count="191">
    <mergeCell ref="O32:P32"/>
    <mergeCell ref="Q32:R32"/>
    <mergeCell ref="S32:T32"/>
    <mergeCell ref="A33:E33"/>
    <mergeCell ref="F33:J33"/>
    <mergeCell ref="K33:O33"/>
    <mergeCell ref="P33:T33"/>
    <mergeCell ref="B32:D32"/>
    <mergeCell ref="E32:F32"/>
    <mergeCell ref="G32:H32"/>
    <mergeCell ref="I32:J32"/>
    <mergeCell ref="L32:N32"/>
    <mergeCell ref="O30:P30"/>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28:P28"/>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26:P26"/>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4:P24"/>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2:P22"/>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0:P20"/>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18:P18"/>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16:P16"/>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4:P14"/>
    <mergeCell ref="Q14:R14"/>
    <mergeCell ref="S14:T14"/>
    <mergeCell ref="B15:D15"/>
    <mergeCell ref="E15:F15"/>
    <mergeCell ref="G15:H15"/>
    <mergeCell ref="I15:J15"/>
    <mergeCell ref="L15:N15"/>
    <mergeCell ref="O15:P15"/>
    <mergeCell ref="Q15:R15"/>
    <mergeCell ref="S15:T15"/>
    <mergeCell ref="B14:D14"/>
    <mergeCell ref="E14:F14"/>
    <mergeCell ref="G14:H14"/>
    <mergeCell ref="I14:J14"/>
    <mergeCell ref="L14:N14"/>
    <mergeCell ref="O12:P12"/>
    <mergeCell ref="Q12:R12"/>
    <mergeCell ref="S12:T12"/>
    <mergeCell ref="B13:D13"/>
    <mergeCell ref="E13:F13"/>
    <mergeCell ref="G13:H13"/>
    <mergeCell ref="I13:J13"/>
    <mergeCell ref="L13:N13"/>
    <mergeCell ref="O13:P13"/>
    <mergeCell ref="Q13:R13"/>
    <mergeCell ref="S13:T13"/>
    <mergeCell ref="B12:D12"/>
    <mergeCell ref="E12:F12"/>
    <mergeCell ref="G12:H12"/>
    <mergeCell ref="I12:J12"/>
    <mergeCell ref="L12:N12"/>
    <mergeCell ref="A11:D11"/>
    <mergeCell ref="K11:N11"/>
    <mergeCell ref="A4:B4"/>
    <mergeCell ref="A5:B5"/>
    <mergeCell ref="C4:F4"/>
    <mergeCell ref="G4:K4"/>
    <mergeCell ref="M4:P4"/>
    <mergeCell ref="C5:K5"/>
    <mergeCell ref="L5:T5"/>
    <mergeCell ref="A6:T6"/>
    <mergeCell ref="A2:B2"/>
    <mergeCell ref="B1:T1"/>
    <mergeCell ref="R2:T2"/>
    <mergeCell ref="C3:T3"/>
    <mergeCell ref="Q4:T4"/>
    <mergeCell ref="A7:T7"/>
    <mergeCell ref="A8:T8"/>
    <mergeCell ref="A9:T9"/>
    <mergeCell ref="A10:T10"/>
  </mergeCells>
  <phoneticPr fontId="8"/>
  <pageMargins left="0.51181102362204722" right="0.31496062992125984" top="1.3779527559055118" bottom="0.3937007874015748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defaultSize="0" autoFill="0" autoLine="0" autoPict="0">
                <anchor moveWithCells="1">
                  <from>
                    <xdr:col>11</xdr:col>
                    <xdr:colOff>635000</xdr:colOff>
                    <xdr:row>4</xdr:row>
                    <xdr:rowOff>88900</xdr:rowOff>
                  </from>
                  <to>
                    <xdr:col>12</xdr:col>
                    <xdr:colOff>279400</xdr:colOff>
                    <xdr:row>4</xdr:row>
                    <xdr:rowOff>298450</xdr:rowOff>
                  </to>
                </anchor>
              </controlPr>
            </control>
          </mc:Choice>
        </mc:AlternateContent>
        <mc:AlternateContent xmlns:mc="http://schemas.openxmlformats.org/markup-compatibility/2006">
          <mc:Choice Requires="x14">
            <control shapeId="16397" r:id="rId5" name="Check Box 13">
              <controlPr defaultSize="0" autoFill="0" autoLine="0" autoPict="0">
                <anchor moveWithCells="1">
                  <from>
                    <xdr:col>15</xdr:col>
                    <xdr:colOff>120650</xdr:colOff>
                    <xdr:row>4</xdr:row>
                    <xdr:rowOff>82550</xdr:rowOff>
                  </from>
                  <to>
                    <xdr:col>16</xdr:col>
                    <xdr:colOff>38100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表紙</vt:lpstr>
      <vt:lpstr>注文シート</vt:lpstr>
      <vt:lpstr>申請書</vt:lpstr>
      <vt:lpstr>許可書</vt:lpstr>
      <vt:lpstr>計画書</vt:lpstr>
      <vt:lpstr>名簿</vt:lpstr>
      <vt:lpstr>名簿(外国人用)</vt:lpstr>
      <vt:lpstr>アレルギー </vt:lpstr>
      <vt:lpstr>別注</vt:lpstr>
      <vt:lpstr>食材一覧</vt:lpstr>
      <vt:lpstr>アルコール</vt:lpstr>
      <vt:lpstr>備品・販売物品一覧</vt:lpstr>
      <vt:lpstr>入力フォーム用項目</vt:lpstr>
      <vt:lpstr>アルコール!Print_Area</vt:lpstr>
      <vt:lpstr>'アレルギー '!Print_Area</vt:lpstr>
      <vt:lpstr>許可書!Print_Area</vt:lpstr>
      <vt:lpstr>計画書!Print_Area</vt:lpstr>
      <vt:lpstr>申請書!Print_Area</vt:lpstr>
      <vt:lpstr>注文シート!Print_Area</vt:lpstr>
      <vt:lpstr>備品・販売物品一覧!Print_Area</vt:lpstr>
      <vt:lpstr>表紙!Print_Area</vt:lpstr>
      <vt:lpstr>別注!Print_Area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2023-03-03T00:22:54Z</cp:lastPrinted>
  <dcterms:created xsi:type="dcterms:W3CDTF">2012-03-16T02:28:01Z</dcterms:created>
  <dcterms:modified xsi:type="dcterms:W3CDTF">2023-03-03T00:24:54Z</dcterms:modified>
</cp:coreProperties>
</file>