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a138470\Desktop\"/>
    </mc:Choice>
  </mc:AlternateContent>
  <xr:revisionPtr revIDLastSave="0" documentId="8_{F5643123-7FDD-48A8-8B81-4341C3374AA3}" xr6:coauthVersionLast="47" xr6:coauthVersionMax="47" xr10:uidLastSave="{00000000-0000-0000-0000-000000000000}"/>
  <bookViews>
    <workbookView xWindow="-110" yWindow="-110" windowWidth="19420" windowHeight="11620" tabRatio="932" xr2:uid="{00000000-000D-0000-FFFF-FFFF00000000}"/>
  </bookViews>
  <sheets>
    <sheet name="表紙" sheetId="25" r:id="rId1"/>
    <sheet name="注文シート" sheetId="40" r:id="rId2"/>
    <sheet name="申請書" sheetId="1" r:id="rId3"/>
    <sheet name="許可書" sheetId="30" r:id="rId4"/>
    <sheet name="計画書" sheetId="9" r:id="rId5"/>
    <sheet name="名簿" sheetId="42" r:id="rId6"/>
    <sheet name="名簿(外国人用)" sheetId="43" r:id="rId7"/>
    <sheet name="アレルギー" sheetId="44" r:id="rId8"/>
    <sheet name="別注" sheetId="21" r:id="rId9"/>
    <sheet name="食材一覧" sheetId="29" r:id="rId10"/>
    <sheet name="備品・販売物品一覧 " sheetId="45" r:id="rId11"/>
    <sheet name="入力フォーム用項目" sheetId="41" state="hidden" r:id="rId12"/>
  </sheets>
  <externalReferences>
    <externalReference r:id="rId13"/>
    <externalReference r:id="rId14"/>
  </externalReferences>
  <definedNames>
    <definedName name="_xlnm.Print_Area" localSheetId="7">アレルギー!$A$1:$N$43</definedName>
    <definedName name="_xlnm.Print_Area" localSheetId="3">許可書!$A$1:$P$42</definedName>
    <definedName name="_xlnm.Print_Area" localSheetId="4">計画書!$A$1:$O$38</definedName>
    <definedName name="_xlnm.Print_Area" localSheetId="9">食材一覧!$A$1:$I$76</definedName>
    <definedName name="_xlnm.Print_Area" localSheetId="2">申請書!$A$1:$P$43</definedName>
    <definedName name="_xlnm.Print_Area" localSheetId="1">注文シート!$A$1:$S$97</definedName>
    <definedName name="_xlnm.Print_Area" localSheetId="11">入力フォーム用項目!$A$1:$F$58</definedName>
    <definedName name="_xlnm.Print_Area" localSheetId="10">'備品・販売物品一覧 '!$A$1:$I$54</definedName>
    <definedName name="_xlnm.Print_Area" localSheetId="0">表紙!$A$1:$J$48</definedName>
    <definedName name="_xlnm.Print_Area" localSheetId="5">名簿!$A$1:$L$52</definedName>
    <definedName name="_xlnm.Print_Area" localSheetId="6">'名簿(外国人用)'!$A$1:$T$28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2" l="1"/>
  <c r="H29" i="30"/>
  <c r="J32" i="30"/>
  <c r="I32" i="30"/>
  <c r="H32" i="30"/>
  <c r="G32" i="30"/>
  <c r="J31" i="30"/>
  <c r="I31" i="30"/>
  <c r="H31" i="30"/>
  <c r="G31" i="30"/>
  <c r="J30" i="30"/>
  <c r="I30" i="30"/>
  <c r="H30" i="30"/>
  <c r="G30" i="30"/>
  <c r="I29" i="30"/>
  <c r="B3" i="40"/>
  <c r="C4" i="21" l="1"/>
  <c r="K15" i="44"/>
  <c r="C15" i="44"/>
  <c r="N7" i="43"/>
  <c r="N5" i="43"/>
  <c r="C7" i="43"/>
  <c r="C5" i="43"/>
  <c r="K8" i="42" l="1"/>
  <c r="K6" i="42"/>
  <c r="C8" i="42"/>
  <c r="H12" i="9"/>
  <c r="C10" i="9"/>
  <c r="M10" i="9"/>
  <c r="K9" i="9"/>
  <c r="K7" i="9"/>
  <c r="K8" i="9"/>
  <c r="E26" i="30"/>
  <c r="F25" i="1"/>
  <c r="N63" i="40"/>
  <c r="G11" i="43" l="1"/>
  <c r="D11" i="43"/>
  <c r="C11" i="43"/>
  <c r="R1" i="43"/>
  <c r="F15" i="42"/>
  <c r="D15" i="42"/>
  <c r="C15" i="42"/>
  <c r="F55" i="40" l="1"/>
  <c r="I54" i="40"/>
  <c r="I53" i="40"/>
  <c r="I52" i="40"/>
  <c r="I51" i="40"/>
  <c r="N3" i="40"/>
  <c r="B63" i="40"/>
  <c r="I55" i="40" l="1"/>
  <c r="C11" i="9" l="1"/>
  <c r="M6" i="9"/>
  <c r="M5" i="9"/>
  <c r="E35" i="30"/>
  <c r="J29" i="30"/>
  <c r="G29" i="30"/>
  <c r="B32" i="30"/>
  <c r="B31" i="30"/>
  <c r="B30" i="30"/>
  <c r="B29" i="30"/>
  <c r="N23" i="30"/>
  <c r="B8" i="30"/>
  <c r="L26" i="1"/>
  <c r="L26" i="30" s="1"/>
  <c r="L24" i="1"/>
  <c r="H23" i="1"/>
  <c r="H24" i="30" s="1"/>
  <c r="E23" i="1"/>
  <c r="E24" i="30" s="1"/>
  <c r="L22" i="1"/>
  <c r="L23" i="30" s="1"/>
  <c r="I22" i="1"/>
  <c r="I23" i="30" s="1"/>
  <c r="D22" i="1"/>
  <c r="E29" i="1" s="1"/>
  <c r="D19" i="1"/>
  <c r="D20" i="30" s="1"/>
  <c r="L13" i="1"/>
  <c r="L13" i="30" s="1"/>
  <c r="G13" i="1"/>
  <c r="G13" i="30" s="1"/>
  <c r="F12" i="1"/>
  <c r="F12" i="30" s="1"/>
  <c r="H10" i="1"/>
  <c r="H10" i="30" s="1"/>
  <c r="F10" i="1"/>
  <c r="F10" i="30" s="1"/>
  <c r="B8" i="1"/>
  <c r="D10" i="40"/>
  <c r="E25" i="30" l="1"/>
  <c r="F24" i="1"/>
  <c r="D23" i="30"/>
  <c r="E30" i="1"/>
  <c r="E30" i="30" s="1"/>
  <c r="E29" i="30"/>
  <c r="E31" i="1"/>
  <c r="E31" i="30" s="1"/>
  <c r="E32" i="1"/>
  <c r="E32" i="30" s="1"/>
  <c r="C7" i="9"/>
  <c r="L23" i="1"/>
  <c r="L24" i="30" s="1"/>
  <c r="L25" i="30"/>
  <c r="G14" i="21" l="1"/>
  <c r="I14" i="21" s="1"/>
  <c r="G15" i="21"/>
  <c r="G16" i="21"/>
  <c r="I16" i="21" s="1"/>
  <c r="G17" i="21"/>
  <c r="G18" i="21"/>
  <c r="I18" i="21" s="1"/>
  <c r="G19" i="21"/>
  <c r="G20" i="21"/>
  <c r="G21" i="21"/>
  <c r="I21" i="21" s="1"/>
  <c r="G22" i="21"/>
  <c r="I22" i="21" s="1"/>
  <c r="G23" i="21"/>
  <c r="G24" i="21"/>
  <c r="I24" i="21" s="1"/>
  <c r="G25" i="21"/>
  <c r="G26" i="21"/>
  <c r="I26" i="21" s="1"/>
  <c r="G27" i="21"/>
  <c r="G28" i="21"/>
  <c r="G29" i="21"/>
  <c r="I29" i="21" s="1"/>
  <c r="G30" i="21"/>
  <c r="I30" i="21" s="1"/>
  <c r="G31" i="21"/>
  <c r="G32" i="21"/>
  <c r="I32" i="21" s="1"/>
  <c r="Q14" i="21"/>
  <c r="S14" i="21" s="1"/>
  <c r="Q15" i="21"/>
  <c r="S15" i="21" s="1"/>
  <c r="Q16" i="21"/>
  <c r="S16" i="21" s="1"/>
  <c r="Q17" i="21"/>
  <c r="S17" i="21" s="1"/>
  <c r="Q18" i="21"/>
  <c r="S18" i="21" s="1"/>
  <c r="Q19" i="21"/>
  <c r="S19" i="21" s="1"/>
  <c r="Q20" i="21"/>
  <c r="S20" i="21" s="1"/>
  <c r="Q21" i="21"/>
  <c r="S21" i="21" s="1"/>
  <c r="Q22" i="21"/>
  <c r="S22" i="21" s="1"/>
  <c r="Q23" i="21"/>
  <c r="S23" i="21" s="1"/>
  <c r="Q24" i="21"/>
  <c r="Q25" i="21"/>
  <c r="Q26" i="21"/>
  <c r="S26" i="21" s="1"/>
  <c r="Q27" i="21"/>
  <c r="S27" i="21" s="1"/>
  <c r="Q28" i="21"/>
  <c r="S28" i="21" s="1"/>
  <c r="Q29" i="21"/>
  <c r="S29" i="21" s="1"/>
  <c r="Q30" i="21"/>
  <c r="S30" i="21" s="1"/>
  <c r="Q31" i="21"/>
  <c r="S31" i="21" s="1"/>
  <c r="Q32" i="21"/>
  <c r="S32" i="21" s="1"/>
  <c r="S24" i="21"/>
  <c r="S25" i="21"/>
  <c r="Q13" i="21"/>
  <c r="S13" i="21" s="1"/>
  <c r="L14" i="21"/>
  <c r="L15" i="21"/>
  <c r="L16" i="21"/>
  <c r="L17" i="21"/>
  <c r="L18" i="21"/>
  <c r="L19" i="21"/>
  <c r="L20" i="21"/>
  <c r="L21" i="21"/>
  <c r="L22" i="21"/>
  <c r="L23" i="21"/>
  <c r="L24" i="21"/>
  <c r="L25" i="21"/>
  <c r="L26" i="21"/>
  <c r="L27" i="21"/>
  <c r="L28" i="21"/>
  <c r="L29" i="21"/>
  <c r="L30" i="21"/>
  <c r="L31" i="21"/>
  <c r="L32" i="21"/>
  <c r="G13" i="21"/>
  <c r="I13" i="21" s="1"/>
  <c r="I15" i="21"/>
  <c r="I17" i="21"/>
  <c r="I19" i="21"/>
  <c r="I20" i="21"/>
  <c r="I23" i="21"/>
  <c r="I25" i="21"/>
  <c r="I27" i="21"/>
  <c r="I28" i="21"/>
  <c r="I31" i="21"/>
  <c r="B14" i="21"/>
  <c r="B15" i="21"/>
  <c r="B16" i="21"/>
  <c r="B17" i="21"/>
  <c r="B18" i="21"/>
  <c r="B19" i="21"/>
  <c r="B20" i="21"/>
  <c r="B21" i="21"/>
  <c r="B22" i="21"/>
  <c r="B23" i="21"/>
  <c r="B24" i="21"/>
  <c r="B25" i="21"/>
  <c r="B26" i="21"/>
  <c r="B27" i="21"/>
  <c r="B28" i="21"/>
  <c r="B29" i="21"/>
  <c r="B30" i="21"/>
  <c r="B31" i="21"/>
  <c r="B32" i="21"/>
  <c r="F33" i="21" l="1"/>
  <c r="P33" i="21"/>
  <c r="F11" i="1" l="1"/>
  <c r="F11" i="30" l="1"/>
  <c r="C5" i="9"/>
  <c r="C3" i="21"/>
  <c r="Q2" i="40" l="1"/>
  <c r="M11" i="9"/>
  <c r="S70" i="40"/>
  <c r="S71" i="40"/>
  <c r="S65" i="40"/>
  <c r="S66" i="40"/>
  <c r="J38" i="40"/>
  <c r="J37" i="40"/>
  <c r="B13" i="21"/>
  <c r="R2" i="21" l="1"/>
  <c r="L13" i="21"/>
  <c r="K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S3" authorId="0" shapeId="0" xr:uid="{AE8A299F-35E8-4040-8C62-174AFC9C09B7}">
      <text>
        <r>
          <rPr>
            <b/>
            <sz val="9"/>
            <color indexed="81"/>
            <rFont val="ＭＳ Ｐゴシック"/>
            <family val="3"/>
            <charset val="128"/>
          </rPr>
          <t>灰色のついたセルは入力しないでください。</t>
        </r>
      </text>
    </comment>
    <comment ref="S14" authorId="0" shapeId="0" xr:uid="{6C0514E2-7E1A-47E7-B11A-5861690C5767}">
      <text>
        <r>
          <rPr>
            <b/>
            <sz val="9"/>
            <color indexed="81"/>
            <rFont val="ＭＳ Ｐゴシック"/>
            <family val="3"/>
            <charset val="128"/>
          </rPr>
          <t>オリエンテーリングは料金が発生しないため、人数の入力は必要ありません。実施内容（日時）確認用として入力ください。</t>
        </r>
      </text>
    </comment>
    <comment ref="S27" authorId="0" shapeId="0" xr:uid="{AEEB9BFD-E1DE-422C-8BF1-64DD1B8EAB46}">
      <text>
        <r>
          <rPr>
            <b/>
            <sz val="9"/>
            <color indexed="81"/>
            <rFont val="ＭＳ Ｐゴシック"/>
            <family val="3"/>
            <charset val="128"/>
          </rPr>
          <t>わくわく冒険ゲーム、災害時チャレンジは1班5~6人程度で組んでください。
・災害時チャレンジは有人ポイントが5ポイントありますので、5人必要になります。（5人難しい場合は有人ポイントを減らしての実施になります）
・わくわく冒険ゲームはポイントに立たず、指導員1名が班を引き連れて行く形での実施も可能です。</t>
        </r>
      </text>
    </comment>
    <comment ref="S78" authorId="0" shapeId="0" xr:uid="{C4A67441-11E9-436F-895F-659BF703B13A}">
      <text>
        <r>
          <rPr>
            <b/>
            <sz val="9"/>
            <color indexed="81"/>
            <rFont val="ＭＳ Ｐゴシック"/>
            <family val="3"/>
            <charset val="128"/>
          </rPr>
          <t>灰色のついたセルは入力しないでください。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E16" authorId="0" shapeId="0" xr:uid="{857D4AD0-A2F2-4347-B463-B0A2AC265F3F}">
      <text>
        <r>
          <rPr>
            <b/>
            <sz val="9"/>
            <color indexed="81"/>
            <rFont val="MS P ゴシック"/>
            <family val="3"/>
            <charset val="128"/>
          </rPr>
          <t>【分類】には、名栗で必要とする情報をプルダウンにて入力していただく形となっております。必ず入力をよろしくお願いいたします。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E12" authorId="0" shapeId="0" xr:uid="{CED5A85B-3539-4597-95C0-031CAAE3B879}">
      <text>
        <r>
          <rPr>
            <b/>
            <sz val="9"/>
            <color indexed="81"/>
            <rFont val="MS P ゴシック"/>
            <family val="3"/>
            <charset val="128"/>
          </rPr>
          <t>分類】には、名栗で必要とする情報をプルダウンにて入力していただく形となっております。必ず入力をよろしくお願いいたします。</t>
        </r>
      </text>
    </comment>
  </commentList>
</comments>
</file>

<file path=xl/sharedStrings.xml><?xml version="1.0" encoding="utf-8"?>
<sst xmlns="http://schemas.openxmlformats.org/spreadsheetml/2006/main" count="977" uniqueCount="684">
  <si>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</si>
  <si>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</si>
  <si>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</si>
  <si>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</si>
  <si>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</si>
  <si>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</si>
  <si>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外国人用</t>
    <rPh sb="0" eb="2">
      <t>ガイコク</t>
    </rPh>
    <rPh sb="2" eb="3">
      <t>ジン</t>
    </rPh>
    <rPh sb="3" eb="4">
      <t>ヨウ</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</si>
  <si>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</si>
  <si>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</si>
  <si>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</si>
  <si>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</si>
  <si>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</si>
  <si>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</si>
  <si>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</si>
  <si>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</si>
  <si>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</si>
  <si>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</si>
  <si>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</si>
  <si>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受付№　　　　　　　</t>
  </si>
  <si>
    <t>団体名または氏名</t>
  </si>
  <si>
    <t>代表者氏名</t>
  </si>
  <si>
    <t>電話　　　　　　　（　　　　）</t>
  </si>
  <si>
    <t>記</t>
  </si>
  <si>
    <t>利　用　目　的</t>
  </si>
  <si>
    <t>利　用　期　間</t>
  </si>
  <si>
    <t>利　用　人　員</t>
  </si>
  <si>
    <t>上記以外の希望</t>
  </si>
  <si>
    <t>利用の条件</t>
  </si>
  <si>
    <t>または制限</t>
  </si>
  <si>
    <t>納入通知書</t>
  </si>
  <si>
    <t>【注】　太線内だけ記入してください。</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</si>
  <si>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</si>
  <si>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</si>
  <si>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</si>
  <si>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</si>
  <si>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</si>
  <si>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</si>
  <si>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</si>
  <si>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</si>
  <si>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</si>
  <si>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</si>
  <si>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</si>
  <si>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</si>
  <si>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</si>
  <si>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</si>
  <si>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</si>
  <si>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</si>
  <si>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</si>
  <si>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朝食</t>
    <rPh sb="0" eb="2">
      <t>チョウショク</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</si>
  <si>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</si>
  <si>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</si>
  <si>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</si>
  <si>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</si>
  <si>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</si>
  <si>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</si>
  <si>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</si>
  <si>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</si>
  <si>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</si>
  <si>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</si>
  <si>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</si>
  <si>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</si>
  <si>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</si>
  <si>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</si>
  <si>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</si>
  <si>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</si>
  <si>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</si>
  <si>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</si>
  <si>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</si>
  <si>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</si>
  <si>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</si>
  <si>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</si>
  <si>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</si>
  <si>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利用日程　</t>
    <rPh sb="0" eb="2">
      <t>リヨウ</t>
    </rPh>
    <rPh sb="2" eb="4">
      <t>ニッテイ</t>
    </rPh>
    <phoneticPr fontId="8"/>
  </si>
  <si>
    <t>受け渡し日時</t>
    <rPh sb="0" eb="1">
      <t>ウ</t>
    </rPh>
    <rPh sb="2" eb="3">
      <t>ワタ</t>
    </rPh>
    <rPh sb="4" eb="6">
      <t>ニチジ</t>
    </rPh>
    <phoneticPr fontId="8"/>
  </si>
  <si>
    <t>TEL</t>
    <phoneticPr fontId="8"/>
  </si>
  <si>
    <t>FAX</t>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</si>
  <si>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</si>
  <si>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</si>
  <si>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</si>
  <si>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</si>
  <si>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</si>
  <si>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</si>
  <si>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</si>
  <si>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</si>
  <si>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</si>
  <si>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</si>
  <si>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</si>
  <si>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</si>
  <si>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</si>
  <si>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</si>
  <si>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</si>
  <si>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</si>
  <si>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</si>
  <si>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</si>
  <si>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</si>
  <si>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</si>
  <si>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</si>
  <si>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</si>
  <si>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</si>
  <si>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</si>
  <si>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</si>
  <si>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</si>
  <si>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</si>
  <si>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</si>
  <si>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</si>
  <si>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</si>
  <si>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</si>
  <si>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r>
      <t>　　</t>
    </r>
    <r>
      <rPr>
        <sz val="10"/>
        <rFont val="ＭＳ Ｐゴシック"/>
        <family val="3"/>
        <charset val="128"/>
      </rPr>
      <t>人</t>
    </r>
    <rPh sb="2" eb="3">
      <t>ニン</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</si>
  <si>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</si>
  <si>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</si>
  <si>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</si>
  <si>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</si>
  <si>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</si>
  <si>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※どちらかに☑してください。</t>
    <phoneticPr fontId="8"/>
  </si>
  <si>
    <t>数量</t>
    <rPh sb="0" eb="2">
      <t>スウリョウ</t>
    </rPh>
    <phoneticPr fontId="8"/>
  </si>
  <si>
    <t>ク
ラ
フ
ト
*1</t>
    <phoneticPr fontId="8"/>
  </si>
  <si>
    <t>　クラフトのこぎり</t>
    <phoneticPr fontId="8"/>
  </si>
  <si>
    <t>　はさみ</t>
    <phoneticPr fontId="8"/>
  </si>
  <si>
    <t>　ピアノ</t>
    <phoneticPr fontId="8"/>
  </si>
  <si>
    <t>　プロジェクター</t>
    <phoneticPr fontId="8"/>
  </si>
  <si>
    <t>　タープ</t>
    <phoneticPr fontId="8"/>
  </si>
  <si>
    <t>ヒノキの箸作り（1膳）</t>
    <rPh sb="4" eb="5">
      <t>ハシ</t>
    </rPh>
    <rPh sb="5" eb="6">
      <t>ツク</t>
    </rPh>
    <rPh sb="9" eb="10">
      <t>ゼン</t>
    </rPh>
    <phoneticPr fontId="8"/>
  </si>
  <si>
    <t>ヒノキのバードコール</t>
    <phoneticPr fontId="8"/>
  </si>
  <si>
    <t>人</t>
    <rPh sb="0" eb="1">
      <t>ニン</t>
    </rPh>
    <phoneticPr fontId="8"/>
  </si>
  <si>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</si>
  <si>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</si>
  <si>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メールアドレス
（携帯可）</t>
    <rPh sb="9" eb="11">
      <t>ケイタイ</t>
    </rPh>
    <rPh sb="11" eb="12">
      <t>カ</t>
    </rPh>
    <phoneticPr fontId="8"/>
  </si>
  <si>
    <t>固定</t>
    <rPh sb="0" eb="2">
      <t>コテイ</t>
    </rPh>
    <phoneticPr fontId="8"/>
  </si>
  <si>
    <t>荷物輸送</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</si>
  <si>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</si>
  <si>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</si>
  <si>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</si>
  <si>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</si>
  <si>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</si>
  <si>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</si>
  <si>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　バケツ</t>
    <phoneticPr fontId="8"/>
  </si>
  <si>
    <t xml:space="preserve">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</si>
  <si>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</si>
  <si>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</si>
  <si>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</si>
  <si>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</si>
  <si>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</si>
  <si>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</si>
  <si>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</si>
  <si>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</si>
  <si>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</si>
  <si>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</si>
  <si>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</si>
  <si>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</si>
  <si>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</si>
  <si>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</si>
  <si>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</si>
  <si>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</si>
  <si>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</si>
  <si>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</si>
  <si>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</si>
  <si>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</si>
  <si>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</si>
  <si>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</si>
  <si>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</si>
  <si>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</si>
  <si>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</si>
  <si>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</si>
  <si>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</si>
  <si>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</si>
  <si>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</si>
  <si>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</si>
  <si>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</si>
  <si>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</si>
  <si>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</si>
  <si>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</si>
  <si>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</si>
  <si>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</si>
  <si>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</si>
  <si>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</si>
  <si>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</si>
  <si>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</si>
  <si>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</si>
  <si>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</si>
  <si>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</si>
  <si>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</si>
  <si>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</si>
  <si>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</si>
  <si>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</si>
  <si>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</si>
  <si>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</si>
  <si>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</si>
  <si>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</si>
  <si>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</si>
  <si>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</si>
  <si>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</si>
  <si>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</si>
  <si>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</si>
  <si>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</si>
  <si>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</si>
  <si>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</si>
  <si>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</si>
  <si>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</si>
  <si>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</si>
  <si>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</si>
  <si>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</si>
  <si>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</si>
  <si>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</si>
  <si>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</si>
  <si>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</si>
  <si>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</si>
  <si>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</si>
  <si>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</si>
  <si>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</si>
  <si>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</si>
  <si>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</si>
  <si>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</si>
  <si>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</si>
  <si>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</si>
  <si>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</si>
  <si>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</si>
  <si>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</si>
  <si>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</si>
  <si>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</si>
  <si>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</si>
  <si>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</si>
  <si>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</si>
  <si>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</si>
  <si>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</si>
  <si>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</si>
  <si>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</si>
  <si>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</si>
  <si>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　下記のとおり埼玉県立名栗げんきプラザの利用を許可します。</t>
    <rPh sb="20" eb="22">
      <t>リヨウ</t>
    </rPh>
    <rPh sb="23" eb="25">
      <t>キョカ</t>
    </rPh>
    <phoneticPr fontId="8"/>
  </si>
  <si>
    <t>　木ねじビット</t>
    <rPh sb="1" eb="2">
      <t>キ</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</si>
  <si>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</si>
  <si>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</si>
  <si>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</si>
  <si>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</si>
  <si>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</si>
  <si>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</si>
  <si>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</si>
  <si>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</si>
  <si>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</si>
  <si>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</si>
  <si>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</si>
  <si>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</si>
  <si>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</si>
  <si>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</si>
  <si>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</si>
  <si>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</si>
  <si>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</si>
  <si>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</si>
  <si>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</si>
  <si>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</si>
  <si>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</si>
  <si>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</si>
  <si>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</si>
  <si>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</si>
  <si>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</si>
  <si>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</si>
  <si>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</si>
  <si>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</si>
  <si>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</si>
  <si>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</si>
  <si>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</si>
  <si>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</si>
  <si>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</si>
  <si>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</si>
  <si>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</si>
  <si>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</si>
  <si>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</si>
  <si>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</si>
  <si>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</si>
  <si>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</si>
  <si>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</si>
  <si>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</si>
  <si>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3袋入り（1玉150g）</t>
    <rPh sb="1" eb="2">
      <t>フクロ</t>
    </rPh>
    <rPh sb="2" eb="3">
      <t>イ</t>
    </rPh>
    <rPh sb="6" eb="7">
      <t>タマ</t>
    </rPh>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</si>
  <si>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</si>
  <si>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</si>
  <si>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カレーナンセット</t>
    <phoneticPr fontId="8"/>
  </si>
  <si>
    <t>団体名：</t>
    <rPh sb="0" eb="2">
      <t>ダンタイ</t>
    </rPh>
    <rPh sb="2" eb="3">
      <t>メイ</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</si>
  <si>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</si>
  <si>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</si>
  <si>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</si>
  <si>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</si>
  <si>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</si>
  <si>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</si>
  <si>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</si>
  <si>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</si>
  <si>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</si>
  <si>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【日帰り内訳】（人数）</t>
    <rPh sb="1" eb="3">
      <t>ヒガエ</t>
    </rPh>
    <rPh sb="4" eb="6">
      <t>ウチワケ</t>
    </rPh>
    <rPh sb="8" eb="10">
      <t>ニンズウ</t>
    </rPh>
    <phoneticPr fontId="8"/>
  </si>
  <si>
    <t>　　　</t>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</si>
  <si>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</si>
  <si>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</si>
  <si>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</si>
  <si>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</si>
  <si>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</si>
  <si>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</si>
  <si>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</si>
  <si>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</si>
  <si>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</si>
  <si>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</si>
  <si>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</si>
  <si>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</si>
  <si>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</si>
  <si>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</si>
  <si>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</si>
  <si>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</si>
  <si>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</si>
  <si>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</si>
  <si>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</si>
  <si>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</si>
  <si>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</si>
  <si>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</si>
  <si>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</si>
  <si>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</si>
  <si>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</si>
  <si>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</si>
  <si>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t>まゆクラフト</t>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</si>
  <si>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</si>
  <si>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</si>
  <si>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</si>
  <si>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</si>
  <si>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</si>
  <si>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</si>
  <si>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</si>
  <si>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</si>
  <si>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</si>
  <si>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</si>
  <si>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</si>
  <si>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</si>
  <si>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</si>
  <si>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</si>
  <si>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</si>
  <si>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</si>
  <si>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</si>
  <si>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</si>
  <si>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</si>
  <si>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</si>
  <si>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</si>
  <si>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</si>
  <si>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</si>
  <si>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</si>
  <si>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</si>
  <si>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</si>
  <si>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</si>
  <si>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</si>
  <si>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</si>
  <si>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</si>
  <si>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</si>
  <si>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</si>
  <si>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</si>
  <si>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</si>
  <si>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</si>
  <si>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電話番号</t>
    <rPh sb="0" eb="4">
      <t>デンワバンゴウ</t>
    </rPh>
    <phoneticPr fontId="8"/>
  </si>
  <si>
    <t>FAX番号</t>
    <rPh sb="3" eb="5">
      <t>バンゴウ</t>
    </rPh>
    <phoneticPr fontId="8"/>
  </si>
  <si>
    <t>利用人数</t>
    <rPh sb="0" eb="4">
      <t>リヨウニンズウ</t>
    </rPh>
    <phoneticPr fontId="8"/>
  </si>
  <si>
    <t>メールアドレス</t>
    <phoneticPr fontId="8"/>
  </si>
  <si>
    <t>プラネタリウム30分　幼児向け</t>
    <rPh sb="9" eb="10">
      <t>フン</t>
    </rPh>
    <rPh sb="11" eb="14">
      <t>ヨウジム</t>
    </rPh>
    <phoneticPr fontId="8"/>
  </si>
  <si>
    <t>利用目的</t>
    <rPh sb="0" eb="4">
      <t>リヨウモクテキ</t>
    </rPh>
    <phoneticPr fontId="8"/>
  </si>
  <si>
    <t>から</t>
    <phoneticPr fontId="8"/>
  </si>
  <si>
    <t>まで</t>
    <phoneticPr fontId="8"/>
  </si>
  <si>
    <t>荷物輸送希望</t>
    <rPh sb="0" eb="4">
      <t>ニモツユソウ</t>
    </rPh>
    <rPh sb="4" eb="6">
      <t>キボウ</t>
    </rPh>
    <phoneticPr fontId="8"/>
  </si>
  <si>
    <t>オプション</t>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</si>
  <si>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</si>
  <si>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</si>
  <si>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</si>
  <si>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</si>
  <si>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</si>
  <si>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</si>
  <si>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</si>
  <si>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</si>
  <si>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</si>
  <si>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</si>
  <si>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</si>
  <si>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</si>
  <si>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</si>
  <si>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</si>
  <si>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</si>
  <si>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</si>
  <si>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</si>
  <si>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</si>
  <si>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</si>
  <si>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</si>
  <si>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</si>
  <si>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</si>
  <si>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</si>
  <si>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</si>
  <si>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</si>
  <si>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</si>
  <si>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</si>
  <si>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</si>
  <si>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</si>
  <si>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</si>
  <si>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</si>
  <si>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</si>
  <si>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</si>
  <si>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</si>
  <si>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</si>
  <si>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</si>
  <si>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</si>
  <si>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</si>
  <si>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</si>
  <si>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</si>
  <si>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</si>
  <si>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</si>
  <si>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</si>
  <si>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</si>
  <si>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</si>
  <si>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</si>
  <si>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</si>
  <si>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野外炊事以外の備品</t>
    <rPh sb="0" eb="4">
      <t>ヤガイスイジ</t>
    </rPh>
    <rPh sb="4" eb="6">
      <t>イガイ</t>
    </rPh>
    <rPh sb="7" eb="9">
      <t>ビヒン</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</si>
  <si>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</si>
  <si>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</si>
  <si>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</si>
  <si>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</si>
  <si>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</si>
  <si>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</si>
  <si>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炊事薪</t>
    <rPh sb="0" eb="3">
      <t>スイジマキ</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</si>
  <si>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</si>
  <si>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</si>
  <si>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</si>
  <si>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</si>
  <si>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</si>
  <si>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</si>
  <si>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</si>
  <si>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</si>
  <si>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</si>
  <si>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</si>
  <si>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</si>
  <si>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</si>
  <si>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</si>
  <si>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</si>
  <si>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</si>
  <si>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</si>
  <si>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</si>
  <si>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</si>
  <si>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</si>
  <si>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ヨミガナ</t>
    <phoneticPr fontId="8"/>
  </si>
  <si>
    <t>キャンプファイア</t>
  </si>
  <si>
    <t>注文シート　</t>
    <rPh sb="0" eb="2">
      <t>チュウモン</t>
    </rPh>
    <phoneticPr fontId="8"/>
  </si>
  <si>
    <t>入退所時間</t>
    <rPh sb="0" eb="1">
      <t>ニュウ</t>
    </rPh>
    <rPh sb="1" eb="3">
      <t>タイショ</t>
    </rPh>
    <rPh sb="3" eb="5">
      <t>ジカン</t>
    </rPh>
    <phoneticPr fontId="8"/>
  </si>
  <si>
    <t>入所</t>
    <rPh sb="0" eb="2">
      <t>ニュウショ</t>
    </rPh>
    <phoneticPr fontId="8"/>
  </si>
  <si>
    <t>退所</t>
    <rPh sb="0" eb="2">
      <t>タイショ</t>
    </rPh>
    <phoneticPr fontId="8"/>
  </si>
  <si>
    <t>入退所交通手段</t>
    <rPh sb="0" eb="1">
      <t>ニュウ</t>
    </rPh>
    <rPh sb="1" eb="3">
      <t>タイショ</t>
    </rPh>
    <rPh sb="3" eb="5">
      <t>コウツウ</t>
    </rPh>
    <rPh sb="5" eb="7">
      <t>シュダン</t>
    </rPh>
    <phoneticPr fontId="8"/>
  </si>
  <si>
    <t>男</t>
    <rPh sb="0" eb="1">
      <t>オトコ</t>
    </rPh>
    <phoneticPr fontId="8"/>
  </si>
  <si>
    <t>女</t>
    <rPh sb="0" eb="1">
      <t>オンナ</t>
    </rPh>
    <phoneticPr fontId="8"/>
  </si>
  <si>
    <t>人</t>
    <rPh sb="0" eb="1">
      <t>ニン</t>
    </rPh>
    <phoneticPr fontId="8"/>
  </si>
  <si>
    <t>幼児</t>
    <rPh sb="0" eb="2">
      <t>ヨウジ</t>
    </rPh>
    <phoneticPr fontId="8"/>
  </si>
  <si>
    <t>高校生</t>
    <rPh sb="0" eb="3">
      <t>コウコウセイ</t>
    </rPh>
    <phoneticPr fontId="8"/>
  </si>
  <si>
    <t>65歳以上</t>
    <rPh sb="2" eb="5">
      <t>サイイジョウ</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</si>
  <si>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</si>
  <si>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</si>
  <si>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</si>
  <si>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アクテビティ名（クラフト関係）</t>
    <rPh sb="6" eb="7">
      <t>メイ</t>
    </rPh>
    <rPh sb="12" eb="14">
      <t>カンケイ</t>
    </rPh>
    <phoneticPr fontId="8"/>
  </si>
  <si>
    <t>カレーライスセット</t>
    <phoneticPr fontId="8"/>
  </si>
  <si>
    <t>バーベキューセット</t>
    <phoneticPr fontId="8"/>
  </si>
  <si>
    <t>ドラム缶ピザセット</t>
    <rPh sb="3" eb="4">
      <t>カン</t>
    </rPh>
    <phoneticPr fontId="8"/>
  </si>
  <si>
    <t>災害時対応カレーセット</t>
    <rPh sb="0" eb="2">
      <t>サイガイ</t>
    </rPh>
    <rPh sb="2" eb="3">
      <t>ジ</t>
    </rPh>
    <rPh sb="3" eb="5">
      <t>タイオウ</t>
    </rPh>
    <phoneticPr fontId="8"/>
  </si>
  <si>
    <t>ドラム缶ドリアセット</t>
    <rPh sb="3" eb="4">
      <t>カン</t>
    </rPh>
    <phoneticPr fontId="8"/>
  </si>
  <si>
    <t>災害時対応焼きそばセット</t>
    <rPh sb="0" eb="5">
      <t>サイガイジタイオウ</t>
    </rPh>
    <rPh sb="5" eb="6">
      <t>ヤ</t>
    </rPh>
    <phoneticPr fontId="8"/>
  </si>
  <si>
    <t>手打ちうどんセット</t>
    <phoneticPr fontId="8"/>
  </si>
  <si>
    <t>焼きマシュマロセット</t>
    <rPh sb="0" eb="1">
      <t>ヤ</t>
    </rPh>
    <phoneticPr fontId="8"/>
  </si>
  <si>
    <t>個別貸出備品</t>
    <rPh sb="0" eb="2">
      <t>コベツ</t>
    </rPh>
    <rPh sb="2" eb="4">
      <t>カシダシ</t>
    </rPh>
    <rPh sb="4" eb="6">
      <t>ビヒン</t>
    </rPh>
    <phoneticPr fontId="8"/>
  </si>
  <si>
    <t>流しそうめんセット</t>
    <phoneticPr fontId="8"/>
  </si>
  <si>
    <t>●個別貸出備品申込（寝袋やクラフト道具、音響関連）</t>
    <rPh sb="1" eb="3">
      <t>コベツ</t>
    </rPh>
    <rPh sb="3" eb="5">
      <t>カシダシ</t>
    </rPh>
    <rPh sb="5" eb="7">
      <t>ビヒン</t>
    </rPh>
    <rPh sb="7" eb="9">
      <t>モウシコミ</t>
    </rPh>
    <rPh sb="10" eb="12">
      <t>ネブクロ</t>
    </rPh>
    <rPh sb="17" eb="19">
      <t>ドウグ</t>
    </rPh>
    <rPh sb="20" eb="22">
      <t>オンキョウ</t>
    </rPh>
    <rPh sb="22" eb="24">
      <t>カンレン</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</si>
  <si>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</si>
  <si>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</si>
  <si>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</si>
  <si>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</si>
  <si>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</si>
  <si>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</si>
  <si>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</si>
  <si>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</si>
  <si>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</si>
  <si>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</si>
  <si>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</si>
  <si>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</si>
  <si>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</si>
  <si>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</si>
  <si>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</si>
  <si>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</si>
  <si>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</si>
  <si>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t>宿泊</t>
    <rPh sb="0" eb="2">
      <t>シュクハク</t>
    </rPh>
    <phoneticPr fontId="8"/>
  </si>
  <si>
    <t>名</t>
    <rPh sb="0" eb="1">
      <t>メイ</t>
    </rPh>
    <phoneticPr fontId="8"/>
  </si>
  <si>
    <t>精算</t>
    <rPh sb="0" eb="2">
      <t>セイサン</t>
    </rPh>
    <phoneticPr fontId="8"/>
  </si>
  <si>
    <t>（　　　　　　　　　　　）枚</t>
    <rPh sb="13" eb="14">
      <t>マイ</t>
    </rPh>
    <phoneticPr fontId="8"/>
  </si>
  <si>
    <t>（　　　　　　　　　　　）束</t>
    <rPh sb="13" eb="14">
      <t>タバ</t>
    </rPh>
    <phoneticPr fontId="8"/>
  </si>
  <si>
    <t>●以下の部分は入所当日に受付で確認する内容です。（入力の必要はありません）</t>
    <rPh sb="1" eb="3">
      <t>イカ</t>
    </rPh>
    <rPh sb="4" eb="6">
      <t>ブブン</t>
    </rPh>
    <rPh sb="7" eb="9">
      <t>ニュウショ</t>
    </rPh>
    <rPh sb="9" eb="11">
      <t>トウジツ</t>
    </rPh>
    <rPh sb="12" eb="14">
      <t>ウケツケ</t>
    </rPh>
    <rPh sb="15" eb="17">
      <t>カクニン</t>
    </rPh>
    <rPh sb="19" eb="21">
      <t>ナイヨウ</t>
    </rPh>
    <rPh sb="25" eb="27">
      <t>ニュウリョク</t>
    </rPh>
    <rPh sb="28" eb="30">
      <t>ヒツヨウ</t>
    </rPh>
    <phoneticPr fontId="8"/>
  </si>
  <si>
    <t>食事</t>
    <rPh sb="0" eb="2">
      <t>ショクジ</t>
    </rPh>
    <phoneticPr fontId="8"/>
  </si>
  <si>
    <t>利用施設</t>
    <rPh sb="0" eb="2">
      <t>リヨウ</t>
    </rPh>
    <rPh sb="2" eb="4">
      <t>シセツ</t>
    </rPh>
    <phoneticPr fontId="8"/>
  </si>
  <si>
    <t>提出日</t>
    <rPh sb="0" eb="3">
      <t>テイシュツビ</t>
    </rPh>
    <phoneticPr fontId="8"/>
  </si>
  <si>
    <t>オリエンテーリング関係</t>
    <rPh sb="9" eb="11">
      <t>カンケイ</t>
    </rPh>
    <phoneticPr fontId="8"/>
  </si>
  <si>
    <t>オリエンテーリング</t>
    <phoneticPr fontId="8"/>
  </si>
  <si>
    <t>森のQ太郎ゲーム</t>
    <rPh sb="0" eb="1">
      <t>モリ</t>
    </rPh>
    <rPh sb="3" eb="5">
      <t>タロウ</t>
    </rPh>
    <phoneticPr fontId="8"/>
  </si>
  <si>
    <t>この木？なんの木？</t>
    <rPh sb="2" eb="3">
      <t>キ</t>
    </rPh>
    <rPh sb="7" eb="8">
      <t>キ</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</si>
  <si>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</si>
  <si>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</si>
  <si>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</si>
  <si>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ウォークラリー</t>
    <phoneticPr fontId="8"/>
  </si>
  <si>
    <t>森のビンゴゲーム</t>
    <rPh sb="0" eb="1">
      <t>モリ</t>
    </rPh>
    <phoneticPr fontId="8"/>
  </si>
  <si>
    <t>サーチライトハイク</t>
    <phoneticPr fontId="8"/>
  </si>
  <si>
    <t>グループチャレンジ</t>
  </si>
  <si>
    <t>チャレンジ型アクテビティ・
指導型アクティビティ</t>
    <rPh sb="5" eb="6">
      <t>ガタ</t>
    </rPh>
    <rPh sb="14" eb="16">
      <t>シドウ</t>
    </rPh>
    <rPh sb="16" eb="17">
      <t>ガタ</t>
    </rPh>
    <phoneticPr fontId="8"/>
  </si>
  <si>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</si>
  <si>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t>　　　追加食材注文あり</t>
    <rPh sb="3" eb="7">
      <t>ツイカショクザイ</t>
    </rPh>
    <rPh sb="7" eb="9">
      <t>チュウモン</t>
    </rPh>
    <phoneticPr fontId="8"/>
  </si>
  <si>
    <t>●野外炊事</t>
    <rPh sb="0" eb="5">
      <t>マルヤガイスイジ</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</si>
  <si>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</si>
  <si>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</si>
  <si>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</si>
  <si>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</si>
  <si>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</si>
  <si>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</si>
  <si>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</si>
  <si>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</si>
  <si>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</si>
  <si>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</si>
  <si>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</si>
  <si>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</si>
  <si>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</si>
  <si>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</si>
  <si>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</si>
  <si>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</si>
  <si>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　□　本日体調不良者なし</t>
    <rPh sb="3" eb="10">
      <t>ホンジツタイチョウフリョウシャ</t>
    </rPh>
    <phoneticPr fontId="8"/>
  </si>
  <si>
    <t>日帰り</t>
    <rPh sb="0" eb="2">
      <t>ヒガエ</t>
    </rPh>
    <phoneticPr fontId="8"/>
  </si>
  <si>
    <t>単価</t>
    <rPh sb="0" eb="2">
      <t>タンカ</t>
    </rPh>
    <phoneticPr fontId="118"/>
  </si>
  <si>
    <t>（税込）</t>
    <rPh sb="1" eb="3">
      <t>ゼイコ</t>
    </rPh>
    <phoneticPr fontId="118"/>
  </si>
  <si>
    <t>11～15個入り</t>
    <rPh sb="5" eb="6">
      <t>コ</t>
    </rPh>
    <rPh sb="6" eb="7">
      <t>イ</t>
    </rPh>
    <phoneticPr fontId="8"/>
  </si>
  <si>
    <t>ブロッコリー</t>
    <phoneticPr fontId="118"/>
  </si>
  <si>
    <t>約200ｇ</t>
    <rPh sb="0" eb="1">
      <t>ヤク</t>
    </rPh>
    <phoneticPr fontId="118"/>
  </si>
  <si>
    <t>1袋</t>
    <rPh sb="1" eb="2">
      <t>フクロ</t>
    </rPh>
    <phoneticPr fontId="118"/>
  </si>
  <si>
    <t>ブロッコリー(冷凍)</t>
    <rPh sb="7" eb="9">
      <t>レイトウ</t>
    </rPh>
    <phoneticPr fontId="118"/>
  </si>
  <si>
    <t>約100ｇ</t>
    <rPh sb="0" eb="1">
      <t>ヤク</t>
    </rPh>
    <phoneticPr fontId="118"/>
  </si>
  <si>
    <t>かぼちゃ(乱切・冷凍)</t>
    <rPh sb="5" eb="7">
      <t>ランギ</t>
    </rPh>
    <rPh sb="8" eb="10">
      <t>レイトウ</t>
    </rPh>
    <phoneticPr fontId="118"/>
  </si>
  <si>
    <t>ほうれん草</t>
    <rPh sb="4" eb="5">
      <t>ソウ</t>
    </rPh>
    <phoneticPr fontId="118"/>
  </si>
  <si>
    <t>1個</t>
    <rPh sb="1" eb="2">
      <t>コ</t>
    </rPh>
    <phoneticPr fontId="118"/>
  </si>
  <si>
    <t>時価</t>
    <rPh sb="0" eb="2">
      <t>ジカ</t>
    </rPh>
    <phoneticPr fontId="118"/>
  </si>
  <si>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</si>
  <si>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</si>
  <si>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</si>
  <si>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</si>
  <si>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</si>
  <si>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</si>
  <si>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</si>
  <si>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18"/>
  </si>
  <si>
    <t>190ｇ(100ｇ固形量)</t>
    <rPh sb="9" eb="11">
      <t>コケイ</t>
    </rPh>
    <rPh sb="11" eb="12">
      <t>リョウ</t>
    </rPh>
    <phoneticPr fontId="8"/>
  </si>
  <si>
    <t>だしの素 (本だし）</t>
    <rPh sb="3" eb="4">
      <t>モト</t>
    </rPh>
    <rPh sb="6" eb="7">
      <t>ホン</t>
    </rPh>
    <phoneticPr fontId="8"/>
  </si>
  <si>
    <t>朝食サンドイッチセット</t>
    <rPh sb="0" eb="2">
      <t>チョウショク</t>
    </rPh>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</si>
  <si>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</si>
  <si>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昼食</t>
    <rPh sb="0" eb="2">
      <t>チュウショク</t>
    </rPh>
    <phoneticPr fontId="8"/>
  </si>
  <si>
    <t>（　：　）</t>
    <phoneticPr fontId="8"/>
  </si>
  <si>
    <t>夕食</t>
    <rPh sb="0" eb="2">
      <t>ユウショク</t>
    </rPh>
    <phoneticPr fontId="8"/>
  </si>
  <si>
    <t>包丁（1）、まな板（1）、さいばし（1）、バット（1）、スプーン（2）</t>
    <rPh sb="0" eb="2">
      <t>ホウチョウ</t>
    </rPh>
    <rPh sb="8" eb="9">
      <t>イタ</t>
    </rPh>
    <phoneticPr fontId="8"/>
  </si>
  <si>
    <t>＊缶詰他＊</t>
    <rPh sb="1" eb="3">
      <t>カンヅメ</t>
    </rPh>
    <rPh sb="3" eb="4">
      <t>ホカ</t>
    </rPh>
    <phoneticPr fontId="8"/>
  </si>
  <si>
    <t>令和　　　年　　　月　　　日</t>
    <rPh sb="0" eb="2">
      <t>レイワ</t>
    </rPh>
    <rPh sb="5" eb="6">
      <t>ネン</t>
    </rPh>
    <rPh sb="9" eb="10">
      <t>ガツ</t>
    </rPh>
    <rPh sb="13" eb="14">
      <t>ニチ</t>
    </rPh>
    <phoneticPr fontId="8"/>
  </si>
  <si>
    <t>焼き板一輪挿し（薪代別）</t>
    <rPh sb="0" eb="1">
      <t>ヤ</t>
    </rPh>
    <rPh sb="2" eb="3">
      <t>イタ</t>
    </rPh>
    <rPh sb="3" eb="4">
      <t>イチ</t>
    </rPh>
    <rPh sb="4" eb="5">
      <t>リン</t>
    </rPh>
    <rPh sb="5" eb="6">
      <t>ザ</t>
    </rPh>
    <rPh sb="8" eb="11">
      <t>マキダイベツ</t>
    </rPh>
    <phoneticPr fontId="8"/>
  </si>
  <si>
    <t>ドラム缶ドリア（炊いたご飯）</t>
    <rPh sb="3" eb="4">
      <t>カン</t>
    </rPh>
    <rPh sb="8" eb="9">
      <t>タ</t>
    </rPh>
    <rPh sb="12" eb="13">
      <t>ハン</t>
    </rPh>
    <phoneticPr fontId="8"/>
  </si>
  <si>
    <t>ドラム缶ドリア（生米）</t>
    <rPh sb="3" eb="4">
      <t>カン</t>
    </rPh>
    <rPh sb="8" eb="9">
      <t>ナマ</t>
    </rPh>
    <rPh sb="9" eb="10">
      <t>コメ</t>
    </rPh>
    <phoneticPr fontId="8"/>
  </si>
  <si>
    <t>おにぎり弁当・その他</t>
    <rPh sb="4" eb="6">
      <t>ベントウ</t>
    </rPh>
    <rPh sb="9" eb="10">
      <t>タ</t>
    </rPh>
    <phoneticPr fontId="8"/>
  </si>
  <si>
    <t>日帰り利用団体（入力用）</t>
    <rPh sb="0" eb="2">
      <t>ヒガエ</t>
    </rPh>
    <rPh sb="3" eb="5">
      <t>リヨウ</t>
    </rPh>
    <rPh sb="5" eb="7">
      <t>ダンタイ</t>
    </rPh>
    <rPh sb="8" eb="10">
      <t>ニュウリョク</t>
    </rPh>
    <rPh sb="10" eb="11">
      <t>ヨウ</t>
    </rPh>
    <phoneticPr fontId="8"/>
  </si>
  <si>
    <t>受付担当者</t>
    <rPh sb="0" eb="2">
      <t>ウケツケ</t>
    </rPh>
    <rPh sb="2" eb="5">
      <t>タントウシャ</t>
    </rPh>
    <phoneticPr fontId="8"/>
  </si>
  <si>
    <r>
      <t>様式第</t>
    </r>
    <r>
      <rPr>
        <sz val="10.5"/>
        <color indexed="8"/>
        <rFont val="Century"/>
        <family val="1"/>
      </rPr>
      <t>1</t>
    </r>
    <r>
      <rPr>
        <sz val="10.5"/>
        <color indexed="8"/>
        <rFont val="ＭＳ Ｐ明朝"/>
        <family val="1"/>
        <charset val="128"/>
      </rPr>
      <t>号（２）（第</t>
    </r>
    <r>
      <rPr>
        <sz val="10.5"/>
        <color indexed="8"/>
        <rFont val="Century"/>
        <family val="1"/>
      </rPr>
      <t>3</t>
    </r>
    <r>
      <rPr>
        <sz val="10.5"/>
        <color indexed="8"/>
        <rFont val="ＭＳ Ｐ明朝"/>
        <family val="1"/>
        <charset val="128"/>
      </rPr>
      <t>条関係）</t>
    </r>
    <r>
      <rPr>
        <sz val="10.5"/>
        <color indexed="8"/>
        <rFont val="Century"/>
        <family val="1"/>
      </rPr>
      <t xml:space="preserve">   </t>
    </r>
    <phoneticPr fontId="8"/>
  </si>
  <si>
    <t>埼玉県立名栗げんきプラザ日帰り利用許可申請書</t>
    <rPh sb="12" eb="14">
      <t>ヒガエ</t>
    </rPh>
    <phoneticPr fontId="8"/>
  </si>
  <si>
    <r>
      <t>　埼玉県立名栗げんきプラザ指定管理者　宛</t>
    </r>
    <r>
      <rPr>
        <sz val="10.5"/>
        <color indexed="8"/>
        <rFont val="Century"/>
        <family val="1"/>
      </rPr>
      <t xml:space="preserve">      </t>
    </r>
    <phoneticPr fontId="8"/>
  </si>
  <si>
    <t>ふりがな</t>
    <phoneticPr fontId="27" type="Hiragana" alignment="center"/>
  </si>
  <si>
    <r>
      <t xml:space="preserve">電　話
</t>
    </r>
    <r>
      <rPr>
        <sz val="8"/>
        <color indexed="10"/>
        <rFont val="ＭＳ Ｐ明朝"/>
        <family val="1"/>
        <charset val="128"/>
      </rPr>
      <t>※連絡の取れる番号</t>
    </r>
    <rPh sb="0" eb="1">
      <t>デン</t>
    </rPh>
    <rPh sb="2" eb="3">
      <t>ハナシ</t>
    </rPh>
    <rPh sb="5" eb="7">
      <t>レンラク</t>
    </rPh>
    <rPh sb="8" eb="9">
      <t>ト</t>
    </rPh>
    <rPh sb="11" eb="13">
      <t>バンゴウ</t>
    </rPh>
    <phoneticPr fontId="8"/>
  </si>
  <si>
    <t>利用施設名</t>
    <rPh sb="0" eb="2">
      <t>リヨウ</t>
    </rPh>
    <rPh sb="2" eb="5">
      <t>シセツメイ</t>
    </rPh>
    <phoneticPr fontId="8"/>
  </si>
  <si>
    <t>時間</t>
    <rPh sb="0" eb="2">
      <t>ジカン</t>
    </rPh>
    <phoneticPr fontId="8"/>
  </si>
  <si>
    <t>使用料金（利用料金）</t>
    <rPh sb="0" eb="2">
      <t>シヨウ</t>
    </rPh>
    <rPh sb="2" eb="4">
      <t>リョウキン</t>
    </rPh>
    <rPh sb="5" eb="7">
      <t>リヨウ</t>
    </rPh>
    <rPh sb="7" eb="9">
      <t>リョウキン</t>
    </rPh>
    <phoneticPr fontId="8"/>
  </si>
  <si>
    <t>午前</t>
    <rPh sb="0" eb="2">
      <t>ゴゼン</t>
    </rPh>
    <phoneticPr fontId="8"/>
  </si>
  <si>
    <t>午後</t>
    <rPh sb="0" eb="2">
      <t>ゴゴ</t>
    </rPh>
    <phoneticPr fontId="8"/>
  </si>
  <si>
    <t>夜間</t>
    <rPh sb="0" eb="2">
      <t>ヤカン</t>
    </rPh>
    <phoneticPr fontId="8"/>
  </si>
  <si>
    <t>一日</t>
    <rPh sb="0" eb="2">
      <t>イチニチ</t>
    </rPh>
    <phoneticPr fontId="8"/>
  </si>
  <si>
    <t>使用料計（利用料金計）</t>
    <rPh sb="0" eb="3">
      <t>シヨウリョウ</t>
    </rPh>
    <rPh sb="3" eb="4">
      <t>ケイ</t>
    </rPh>
    <rPh sb="5" eb="7">
      <t>リヨウ</t>
    </rPh>
    <rPh sb="7" eb="9">
      <t>リョウキン</t>
    </rPh>
    <rPh sb="9" eb="10">
      <t>ケイ</t>
    </rPh>
    <phoneticPr fontId="8"/>
  </si>
  <si>
    <r>
      <t xml:space="preserve"> </t>
    </r>
    <r>
      <rPr>
        <sz val="10"/>
        <color indexed="8"/>
        <rFont val="ＭＳ Ｐ明朝"/>
        <family val="1"/>
        <charset val="128"/>
      </rPr>
      <t>レシート</t>
    </r>
  </si>
  <si>
    <t>発行日
　月　日
№</t>
    <phoneticPr fontId="8"/>
  </si>
  <si>
    <t>埼玉県立名栗げんきプラザ日帰り利用許可書</t>
    <rPh sb="12" eb="14">
      <t>ヒガエ</t>
    </rPh>
    <phoneticPr fontId="8"/>
  </si>
  <si>
    <t>埼玉県立名栗げんきプラザ指定管理者　　　　　　印　　　</t>
    <rPh sb="0" eb="2">
      <t>サイタマ</t>
    </rPh>
    <rPh sb="2" eb="4">
      <t>ケンリツ</t>
    </rPh>
    <rPh sb="4" eb="6">
      <t>ナグリ</t>
    </rPh>
    <rPh sb="12" eb="14">
      <t>シテイ</t>
    </rPh>
    <rPh sb="14" eb="17">
      <t>カンリシャ</t>
    </rPh>
    <rPh sb="23" eb="24">
      <t>イン</t>
    </rPh>
    <phoneticPr fontId="8"/>
  </si>
  <si>
    <r>
      <t xml:space="preserve">利用責任者
</t>
    </r>
    <r>
      <rPr>
        <sz val="8"/>
        <color indexed="10"/>
        <rFont val="ＭＳ Ｐ明朝"/>
        <family val="1"/>
        <charset val="128"/>
      </rPr>
      <t>※当日の引率責任者</t>
    </r>
    <rPh sb="7" eb="9">
      <t>トウジツ</t>
    </rPh>
    <rPh sb="10" eb="12">
      <t>インソツ</t>
    </rPh>
    <rPh sb="12" eb="15">
      <t>セキニンシャ</t>
    </rPh>
    <phoneticPr fontId="8"/>
  </si>
  <si>
    <r>
      <t xml:space="preserve">メールアドレス
</t>
    </r>
    <r>
      <rPr>
        <sz val="8"/>
        <color indexed="10"/>
        <rFont val="ＭＳ Ｐ明朝"/>
        <family val="1"/>
        <charset val="128"/>
      </rPr>
      <t>※携帯可</t>
    </r>
    <rPh sb="9" eb="11">
      <t>ケイタイ</t>
    </rPh>
    <rPh sb="11" eb="12">
      <t>カ</t>
    </rPh>
    <phoneticPr fontId="8"/>
  </si>
  <si>
    <r>
      <t xml:space="preserve"> </t>
    </r>
    <r>
      <rPr>
        <sz val="10.5"/>
        <color indexed="8"/>
        <rFont val="ＭＳ Ｐ明朝"/>
        <family val="1"/>
        <charset val="128"/>
      </rPr>
      <t>レシート</t>
    </r>
  </si>
  <si>
    <t>プラネタリウム30分（4年生授業）</t>
    <rPh sb="9" eb="10">
      <t>フン</t>
    </rPh>
    <rPh sb="12" eb="14">
      <t>ネンセイ</t>
    </rPh>
    <rPh sb="14" eb="16">
      <t>ジュギョウ</t>
    </rPh>
    <phoneticPr fontId="8"/>
  </si>
  <si>
    <t>令和6年度版</t>
    <rPh sb="0" eb="2">
      <t>レイワ</t>
    </rPh>
    <rPh sb="3" eb="5">
      <t>ネンド</t>
    </rPh>
    <phoneticPr fontId="8"/>
  </si>
  <si>
    <t>書類提出期限について</t>
    <phoneticPr fontId="8"/>
  </si>
  <si>
    <t>4月・5月・2月利用団体</t>
    <phoneticPr fontId="8"/>
  </si>
  <si>
    <t>前月10日まで</t>
    <rPh sb="0" eb="2">
      <t>ゼンゲツ</t>
    </rPh>
    <rPh sb="4" eb="5">
      <t>ヒ</t>
    </rPh>
    <phoneticPr fontId="8"/>
  </si>
  <si>
    <t>★表紙＆基本情報・注文シート・利用申請書・活動計画書の4点は左記記載の提出期限までに。      　　　　　　　　色シートをご提出ください。</t>
    <phoneticPr fontId="8"/>
  </si>
  <si>
    <t>6月～3月までの利用団体</t>
    <phoneticPr fontId="8"/>
  </si>
  <si>
    <t>前月1日まで</t>
    <phoneticPr fontId="8"/>
  </si>
  <si>
    <t>★アレルギー個別対応申請書⇒利用日の3週間前までに。(　　　色シート)</t>
    <phoneticPr fontId="8"/>
  </si>
  <si>
    <t>★利用者名簿⇒利用日前日までに。</t>
    <phoneticPr fontId="8"/>
  </si>
  <si>
    <t>★別注食材・アルコール注文⇒利用日の2週間前までに。</t>
    <phoneticPr fontId="8"/>
  </si>
  <si>
    <t>◆野外炊事食材の提供方法（希望欄に✔を入れてください）</t>
    <rPh sb="1" eb="5">
      <t>ヤガイスイジ</t>
    </rPh>
    <rPh sb="5" eb="7">
      <t>ショクザイ</t>
    </rPh>
    <rPh sb="8" eb="12">
      <t>テイキョウホウホウ</t>
    </rPh>
    <rPh sb="15" eb="16">
      <t>ラン</t>
    </rPh>
    <phoneticPr fontId="8"/>
  </si>
  <si>
    <t>食材はまとめて提供希望</t>
    <phoneticPr fontId="8"/>
  </si>
  <si>
    <t>食材は班別で提供希望</t>
    <rPh sb="3" eb="4">
      <t>ハン</t>
    </rPh>
    <rPh sb="4" eb="5">
      <t>ベツ</t>
    </rPh>
    <phoneticPr fontId="8"/>
  </si>
  <si>
    <r>
      <rPr>
        <b/>
        <sz val="9"/>
        <color rgb="FF000000"/>
        <rFont val="ＭＳ Ｐゴシック"/>
        <family val="3"/>
        <charset val="128"/>
      </rPr>
      <t xml:space="preserve">※班編成（班別での提供希望の場合、1班当たりの人数と班数をご記入ください）
</t>
    </r>
    <r>
      <rPr>
        <sz val="9"/>
        <color indexed="8"/>
        <rFont val="ＭＳ Ｐゴシック"/>
        <family val="3"/>
        <charset val="128"/>
      </rPr>
      <t xml:space="preserve">　  野外炊事の班は基本1班5人以上でご計画をお願いします。端数対応は可能です。
</t>
    </r>
    <r>
      <rPr>
        <b/>
        <sz val="9"/>
        <color rgb="FFFF0000"/>
        <rFont val="ＭＳ Ｐゴシック"/>
        <family val="3"/>
        <charset val="128"/>
      </rPr>
      <t>※野外炊事を複数実施する際に班編成が異なる場合《備考欄》に記載してください。</t>
    </r>
    <rPh sb="1" eb="4">
      <t>ハンヘンセイ</t>
    </rPh>
    <rPh sb="5" eb="6">
      <t>ハン</t>
    </rPh>
    <rPh sb="6" eb="7">
      <t>ベツ</t>
    </rPh>
    <rPh sb="9" eb="13">
      <t>テイキョウキボウ</t>
    </rPh>
    <rPh sb="14" eb="16">
      <t>バアイ</t>
    </rPh>
    <rPh sb="18" eb="20">
      <t>ハンア</t>
    </rPh>
    <rPh sb="23" eb="25">
      <t>ニンズウ</t>
    </rPh>
    <rPh sb="26" eb="28">
      <t>ハンスウ</t>
    </rPh>
    <rPh sb="30" eb="32">
      <t>キニュウ</t>
    </rPh>
    <rPh sb="53" eb="56">
      <t>ニンイジョウ</t>
    </rPh>
    <rPh sb="91" eb="92">
      <t>サイ</t>
    </rPh>
    <rPh sb="94" eb="96">
      <t>ヘンセイ</t>
    </rPh>
    <rPh sb="97" eb="98">
      <t>コト</t>
    </rPh>
    <phoneticPr fontId="8"/>
  </si>
  <si>
    <t>班編成</t>
    <rPh sb="0" eb="3">
      <t>ハンヘンセイ</t>
    </rPh>
    <phoneticPr fontId="8"/>
  </si>
  <si>
    <t>《備考欄》（複数炊事を行う時、班編成が変更になる場合）</t>
    <rPh sb="1" eb="4">
      <t>ビコウラン</t>
    </rPh>
    <rPh sb="6" eb="8">
      <t>フクスウ</t>
    </rPh>
    <rPh sb="8" eb="10">
      <t>スイジ</t>
    </rPh>
    <rPh sb="11" eb="12">
      <t>オコナ</t>
    </rPh>
    <rPh sb="13" eb="14">
      <t>トキ</t>
    </rPh>
    <rPh sb="15" eb="16">
      <t>ハン</t>
    </rPh>
    <rPh sb="16" eb="18">
      <t>ヘンセイ</t>
    </rPh>
    <rPh sb="19" eb="21">
      <t>ヘンコウ</t>
    </rPh>
    <rPh sb="24" eb="26">
      <t>バアイ</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</si>
  <si>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</si>
  <si>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t>食堂食注文</t>
    <rPh sb="0" eb="2">
      <t>ショクドウ</t>
    </rPh>
    <rPh sb="2" eb="3">
      <t>ショク</t>
    </rPh>
    <rPh sb="3" eb="5">
      <t>チュウモン</t>
    </rPh>
    <phoneticPr fontId="8"/>
  </si>
  <si>
    <r>
      <rPr>
        <b/>
        <sz val="11"/>
        <color theme="1" tint="4.9989318521683403E-2"/>
        <rFont val="ＭＳ Ｐゴシック"/>
        <family val="3"/>
        <charset val="128"/>
        <scheme val="minor"/>
      </rPr>
      <t>※ポイントに立てる指導員が少ないと有人ポイントが少なくなります。</t>
    </r>
    <r>
      <rPr>
        <b/>
        <sz val="11"/>
        <color rgb="FFFF0000"/>
        <rFont val="ＭＳ Ｐゴシック"/>
        <family val="3"/>
        <charset val="128"/>
        <scheme val="minor"/>
      </rPr>
      <t xml:space="preserve">
※注意事項
</t>
    </r>
    <r>
      <rPr>
        <b/>
        <sz val="11"/>
        <color theme="1" tint="4.9989318521683403E-2"/>
        <rFont val="ＭＳ Ｐゴシック"/>
        <family val="3"/>
        <charset val="128"/>
        <scheme val="minor"/>
      </rPr>
      <t>・グループチャレンジは1班10人程度にしてください。
（後日、調整担当者からグループチャレンジ用資料を送付いたします）
・別紙各アクティビティマニュアルを確認し、実施可能時期・実施可能人数などに注意してお申し込みください。</t>
    </r>
    <rPh sb="34" eb="38">
      <t>チュウイジコウ</t>
    </rPh>
    <phoneticPr fontId="8"/>
  </si>
  <si>
    <t>　　　キャンプファイア材料ばら売り希望
　　　(値段は手引きのアクティビティ料金一覧をご参照ください。)</t>
    <rPh sb="11" eb="13">
      <t>ザイリョウ</t>
    </rPh>
    <rPh sb="15" eb="16">
      <t>ウ</t>
    </rPh>
    <rPh sb="17" eb="19">
      <t>キボウ</t>
    </rPh>
    <rPh sb="24" eb="26">
      <t>ネダン</t>
    </rPh>
    <rPh sb="27" eb="29">
      <t>テビ</t>
    </rPh>
    <rPh sb="38" eb="42">
      <t>リョウキンイチラン</t>
    </rPh>
    <rPh sb="44" eb="46">
      <t>サンショウ</t>
    </rPh>
    <phoneticPr fontId="8"/>
  </si>
  <si>
    <t>　※キャンドルファイアはろうそくをご持参いただければ料金は発生いたしません。</t>
    <rPh sb="18" eb="20">
      <t>ジサン</t>
    </rPh>
    <rPh sb="26" eb="28">
      <t>リョウキン</t>
    </rPh>
    <rPh sb="29" eb="31">
      <t>ハッセイ</t>
    </rPh>
    <phoneticPr fontId="8"/>
  </si>
  <si>
    <t>◇◇◇　精算について　◇◇◇</t>
    <rPh sb="4" eb="6">
      <t>セイサン</t>
    </rPh>
    <phoneticPr fontId="8"/>
  </si>
  <si>
    <t>団体精算方法
わかる範囲で入力</t>
    <rPh sb="0" eb="2">
      <t>ダンタイ</t>
    </rPh>
    <rPh sb="2" eb="6">
      <t>セイサンホウホウ</t>
    </rPh>
    <rPh sb="10" eb="12">
      <t>ハンイ</t>
    </rPh>
    <rPh sb="13" eb="15">
      <t>ニュウリョク</t>
    </rPh>
    <phoneticPr fontId="8"/>
  </si>
  <si>
    <t>　　　現金　　振込み　　電子決済　　クレジットカード</t>
    <rPh sb="3" eb="5">
      <t>ゲンキン</t>
    </rPh>
    <rPh sb="7" eb="9">
      <t>フリコ</t>
    </rPh>
    <rPh sb="12" eb="16">
      <t>デンシケッサイ</t>
    </rPh>
    <phoneticPr fontId="8"/>
  </si>
  <si>
    <t xml:space="preserve">     精算を分ける　　　　全部まとめて精算</t>
    <rPh sb="5" eb="7">
      <t>セイサン</t>
    </rPh>
    <rPh sb="8" eb="9">
      <t>ワ</t>
    </rPh>
    <rPh sb="15" eb="17">
      <t>ゼンブ</t>
    </rPh>
    <rPh sb="21" eb="23">
      <t>セイサン</t>
    </rPh>
    <phoneticPr fontId="8"/>
  </si>
  <si>
    <t>その他　引率者情報</t>
    <rPh sb="2" eb="3">
      <t>タ</t>
    </rPh>
    <rPh sb="4" eb="7">
      <t>インソツシャ</t>
    </rPh>
    <rPh sb="7" eb="9">
      <t>ジョウホウ</t>
    </rPh>
    <phoneticPr fontId="8"/>
  </si>
  <si>
    <t>カメラマン</t>
  </si>
  <si>
    <t>ドライバー</t>
  </si>
  <si>
    <t>看護師</t>
    <rPh sb="0" eb="3">
      <t>カンゴシ</t>
    </rPh>
    <phoneticPr fontId="8"/>
  </si>
  <si>
    <t>炭</t>
    <rPh sb="0" eb="1">
      <t>スミ</t>
    </rPh>
    <phoneticPr fontId="8"/>
  </si>
  <si>
    <t>（　　　　　　　　　　　）㎏</t>
    <phoneticPr fontId="8"/>
  </si>
  <si>
    <t>分類</t>
    <rPh sb="0" eb="2">
      <t>ブンルイ</t>
    </rPh>
    <phoneticPr fontId="8"/>
  </si>
  <si>
    <t>名栗　木子</t>
    <rPh sb="0" eb="2">
      <t>ナグリ</t>
    </rPh>
    <rPh sb="3" eb="4">
      <t>キ</t>
    </rPh>
    <rPh sb="4" eb="5">
      <t>コ</t>
    </rPh>
    <phoneticPr fontId="8"/>
  </si>
  <si>
    <t>埼玉県飯能市上名栗1289-2</t>
    <rPh sb="0" eb="3">
      <t>サイタマケン</t>
    </rPh>
    <rPh sb="3" eb="9">
      <t>ハンノウシカミナグリ</t>
    </rPh>
    <phoneticPr fontId="8"/>
  </si>
  <si>
    <t>※【日本国内に住所を有しない外国人が含まれている場合は、こちらの名簿をご利用ください】</t>
    <rPh sb="18" eb="19">
      <t>フク</t>
    </rPh>
    <rPh sb="32" eb="34">
      <t>メイボ</t>
    </rPh>
    <rPh sb="36" eb="38">
      <t>リヨウ</t>
    </rPh>
    <phoneticPr fontId="8"/>
  </si>
  <si>
    <r>
      <t>※提出は団体責任者が取りまとめたうえで、</t>
    </r>
    <r>
      <rPr>
        <sz val="13"/>
        <color indexed="8"/>
        <rFont val="ＭＳ Ｐ明朝"/>
        <family val="1"/>
        <charset val="128"/>
      </rPr>
      <t>ご提出下さい。</t>
    </r>
    <rPh sb="1" eb="3">
      <t>テイシュツ</t>
    </rPh>
    <rPh sb="4" eb="6">
      <t>ダンタイ</t>
    </rPh>
    <rPh sb="6" eb="9">
      <t>セキニンシャ</t>
    </rPh>
    <rPh sb="10" eb="11">
      <t>ト</t>
    </rPh>
    <rPh sb="21" eb="23">
      <t>テイシュツ</t>
    </rPh>
    <rPh sb="23" eb="24">
      <t>クダ</t>
    </rPh>
    <phoneticPr fontId="8"/>
  </si>
  <si>
    <t>　　　詳細につきましては利用の手引きP22,23の「食物アレルギーについて」のページをご確認ください。</t>
    <rPh sb="3" eb="5">
      <t>ショウサイ</t>
    </rPh>
    <rPh sb="12" eb="14">
      <t>リヨウ</t>
    </rPh>
    <rPh sb="15" eb="17">
      <t>テビ</t>
    </rPh>
    <rPh sb="26" eb="28">
      <t>ショクモツ</t>
    </rPh>
    <rPh sb="44" eb="46">
      <t>カクニン</t>
    </rPh>
    <phoneticPr fontId="8"/>
  </si>
  <si>
    <t>例1）卵は火が通っていれば問題ない。</t>
    <rPh sb="0" eb="1">
      <t>レイ</t>
    </rPh>
    <rPh sb="3" eb="4">
      <t>タマゴ</t>
    </rPh>
    <rPh sb="5" eb="6">
      <t>ヒ</t>
    </rPh>
    <rPh sb="7" eb="8">
      <t>トオ</t>
    </rPh>
    <rPh sb="13" eb="15">
      <t>モンダイ</t>
    </rPh>
    <phoneticPr fontId="8"/>
  </si>
  <si>
    <t>例2）宗教上の理由により。</t>
    <rPh sb="0" eb="1">
      <t>レイ</t>
    </rPh>
    <rPh sb="3" eb="6">
      <t>シュウキョウジョウ</t>
    </rPh>
    <rPh sb="7" eb="9">
      <t>リユウ</t>
    </rPh>
    <phoneticPr fontId="8"/>
  </si>
  <si>
    <t>TSK(株)　　　FAX：042-980-7351　　　電子メール：naguri.g@tsk-service.co.jp</t>
    <rPh sb="3" eb="6">
      <t>カブ</t>
    </rPh>
    <rPh sb="28" eb="30">
      <t>デンシ</t>
    </rPh>
    <phoneticPr fontId="8"/>
  </si>
  <si>
    <t>県外</t>
    <rPh sb="0" eb="1">
      <t>ケン</t>
    </rPh>
    <rPh sb="1" eb="2">
      <t>ガイ</t>
    </rPh>
    <phoneticPr fontId="8"/>
  </si>
  <si>
    <t xml:space="preserve">                   ○入力のお願い
③日本国内に住所を有しない外国人の方は「国籍」と「旅券番号」の　入力をお願いします。
※利用目的：この用紙に記載いただいた個人情報は、宿泊施設使用料算出、緊急時連絡の場合にのみ使用いたします。</t>
    <rPh sb="111" eb="113">
      <t>バアイ</t>
    </rPh>
    <phoneticPr fontId="8"/>
  </si>
  <si>
    <t>●（）内数字は個数です。</t>
  </si>
  <si>
    <r>
      <t>●野外炊事で提供される基本セットは</t>
    </r>
    <r>
      <rPr>
        <b/>
        <sz val="10"/>
        <rFont val="ＭＳ Ｐゴシック"/>
        <family val="3"/>
        <charset val="128"/>
      </rPr>
      <t>【1セット約6人分】</t>
    </r>
    <r>
      <rPr>
        <sz val="10"/>
        <rFont val="ＭＳ Ｐゴシック"/>
        <family val="3"/>
        <charset val="128"/>
      </rPr>
      <t>です。注文シートで希望した1班の人数やセット注文数に応じてこちらで用意いたします。
　</t>
    </r>
    <r>
      <rPr>
        <b/>
        <sz val="10"/>
        <color rgb="FFFF0000"/>
        <rFont val="ＭＳ Ｐゴシック"/>
        <family val="3"/>
        <charset val="128"/>
      </rPr>
      <t>※基本セット内容以外で道具をご希望の場合は、注文シート下部にある【個別貸出備品申込】にてお申込みください</t>
    </r>
    <r>
      <rPr>
        <sz val="10"/>
        <rFont val="ＭＳ Ｐゴシック"/>
        <family val="3"/>
        <charset val="128"/>
      </rPr>
      <t>。</t>
    </r>
    <rPh sb="1" eb="3">
      <t>ヤガイ</t>
    </rPh>
    <rPh sb="3" eb="5">
      <t>スイジ</t>
    </rPh>
    <rPh sb="6" eb="8">
      <t>テイキョウ</t>
    </rPh>
    <rPh sb="11" eb="13">
      <t>キホン</t>
    </rPh>
    <rPh sb="22" eb="23">
      <t>ヤク</t>
    </rPh>
    <rPh sb="24" eb="26">
      <t>ニンブン</t>
    </rPh>
    <rPh sb="30" eb="32">
      <t>チュウモン</t>
    </rPh>
    <rPh sb="36" eb="38">
      <t>キボウ</t>
    </rPh>
    <rPh sb="41" eb="42">
      <t>ハン</t>
    </rPh>
    <rPh sb="43" eb="45">
      <t>ニンズウ</t>
    </rPh>
    <rPh sb="49" eb="52">
      <t>チュウモンスウ</t>
    </rPh>
    <rPh sb="53" eb="54">
      <t>オウ</t>
    </rPh>
    <rPh sb="60" eb="62">
      <t>ヨウイ</t>
    </rPh>
    <rPh sb="71" eb="73">
      <t>キホン</t>
    </rPh>
    <rPh sb="76" eb="78">
      <t>ナイヨウ</t>
    </rPh>
    <rPh sb="78" eb="80">
      <t>イガイ</t>
    </rPh>
    <rPh sb="81" eb="83">
      <t>ドウグ</t>
    </rPh>
    <rPh sb="85" eb="87">
      <t>キボウ</t>
    </rPh>
    <rPh sb="88" eb="90">
      <t>バアイ</t>
    </rPh>
    <rPh sb="92" eb="94">
      <t>チュウモン</t>
    </rPh>
    <rPh sb="97" eb="99">
      <t>カブ</t>
    </rPh>
    <rPh sb="103" eb="105">
      <t>コベツ</t>
    </rPh>
    <rPh sb="105" eb="107">
      <t>カシダシ</t>
    </rPh>
    <rPh sb="107" eb="109">
      <t>ビヒン</t>
    </rPh>
    <rPh sb="109" eb="111">
      <t>モウシコミ</t>
    </rPh>
    <rPh sb="115" eb="117">
      <t>モウシコ</t>
    </rPh>
    <phoneticPr fontId="8"/>
  </si>
  <si>
    <t>とん汁＆おにぎり</t>
    <rPh sb="2" eb="3">
      <t>ジル</t>
    </rPh>
    <phoneticPr fontId="8"/>
  </si>
  <si>
    <t>まな板（1）、包丁（1）、鉄板（1）、フライ返し（2）、さいばし（1）、トング（2）、しゃもじ（2）、飯盒（2）、バット（1）、皮手袋（1）
※焼きそばセットの場合は飯盒なし</t>
    <rPh sb="13" eb="15">
      <t>テッパン</t>
    </rPh>
    <rPh sb="22" eb="23">
      <t>ガエ</t>
    </rPh>
    <rPh sb="51" eb="53">
      <t>ハンゴウ</t>
    </rPh>
    <rPh sb="64" eb="67">
      <t>カワテフクロ</t>
    </rPh>
    <rPh sb="72" eb="73">
      <t>ヤ</t>
    </rPh>
    <rPh sb="80" eb="82">
      <t>バアイ</t>
    </rPh>
    <rPh sb="83" eb="85">
      <t>ハンゴウ</t>
    </rPh>
    <phoneticPr fontId="8"/>
  </si>
  <si>
    <t>ボウル（1）、バット（1）、包丁（1）、まな板（1）、フライ返し（1）、めん棒（1）、めん板（1）、計量カップ（1）、スプーン（1）、フォーク（1）、おぼん（1）
【全体】：ドラム缶、焼き網、皮手袋（厚手）、火バサミ</t>
    <rPh sb="14" eb="16">
      <t>ホウチョウ</t>
    </rPh>
    <rPh sb="22" eb="23">
      <t>イタ</t>
    </rPh>
    <rPh sb="30" eb="31">
      <t>ガエ</t>
    </rPh>
    <rPh sb="45" eb="46">
      <t>イタ</t>
    </rPh>
    <rPh sb="50" eb="52">
      <t>ケイリョウ</t>
    </rPh>
    <rPh sb="83" eb="85">
      <t>ゼンタイ</t>
    </rPh>
    <rPh sb="90" eb="91">
      <t>カン</t>
    </rPh>
    <rPh sb="96" eb="99">
      <t>カワテブクロ</t>
    </rPh>
    <rPh sb="100" eb="102">
      <t>アツデ</t>
    </rPh>
    <rPh sb="104" eb="105">
      <t>ヒ</t>
    </rPh>
    <phoneticPr fontId="8"/>
  </si>
  <si>
    <t>まな板（1）、包丁（1）、ボウル（1）、ざる（1）、おたま（1）、しゃもじ（2）、鍋（1）、竹ヘラ（1）、ゴムベラ（1）、飯盒（2）、バット（1）、おぼん（1）
【全体】：ドラム缶、皮手袋（厚手）、火バサミ、取り出す用のヘラ</t>
    <rPh sb="104" eb="105">
      <t>ト</t>
    </rPh>
    <rPh sb="106" eb="107">
      <t>ダ</t>
    </rPh>
    <rPh sb="108" eb="109">
      <t>ヨウ</t>
    </rPh>
    <phoneticPr fontId="8"/>
  </si>
  <si>
    <t>フライパンまたは鉄板（1）、フライ返し（1）、鍋（1）、おたま（1）、ボウル（1）、さいばし（1）、皮手袋（1）</t>
    <rPh sb="50" eb="51">
      <t>カワ</t>
    </rPh>
    <rPh sb="51" eb="53">
      <t>テフクロ</t>
    </rPh>
    <phoneticPr fontId="8"/>
  </si>
  <si>
    <t>まな板（1）、包丁（1）、ボウル（1）、ざる（1）、おたま（1）、鍋（1）、皮むき（1）、バット（1）、トング（1）、スプーン（2）、計量カップ（1）、やかん（1）、耐熱ポリ袋（1枚または2枚／1人）、輪ゴム、皮手袋　</t>
    <rPh sb="67" eb="69">
      <t>ケイリョウ</t>
    </rPh>
    <rPh sb="83" eb="85">
      <t>タイネツ</t>
    </rPh>
    <rPh sb="87" eb="88">
      <t>フクロ</t>
    </rPh>
    <rPh sb="90" eb="91">
      <t>マイ</t>
    </rPh>
    <rPh sb="95" eb="96">
      <t>マイ</t>
    </rPh>
    <rPh sb="98" eb="99">
      <t>ヒト</t>
    </rPh>
    <rPh sb="101" eb="102">
      <t>ワ</t>
    </rPh>
    <rPh sb="105" eb="106">
      <t>カワ</t>
    </rPh>
    <rPh sb="106" eb="108">
      <t>テフクロ</t>
    </rPh>
    <phoneticPr fontId="8"/>
  </si>
  <si>
    <t>キッチンバサミ（1）、ボウル（1）、計量スプーン（1）、ざる（1）、鍋（1）、トング（1）、皮手袋（1）、輪ゴム</t>
    <rPh sb="18" eb="20">
      <t>ケイリョウ</t>
    </rPh>
    <rPh sb="34" eb="35">
      <t>ナベ</t>
    </rPh>
    <rPh sb="46" eb="49">
      <t>カワテブクロ</t>
    </rPh>
    <rPh sb="53" eb="54">
      <t>ワ</t>
    </rPh>
    <phoneticPr fontId="8"/>
  </si>
  <si>
    <t>棒パン</t>
    <rPh sb="0" eb="1">
      <t>ボウ</t>
    </rPh>
    <phoneticPr fontId="8"/>
  </si>
  <si>
    <t>ざる（2）、鍋（1）、さいばし（1）、ボウル（2）、おたま（1）、トング（2）ペンチ（1）、ビールケース、ホースリール、竹、台、針金※台などは人数に応じて用意します</t>
    <phoneticPr fontId="8"/>
  </si>
  <si>
    <t>ボウル（1）、めん板（1）、めん棒（1）、すいのう（1）、おたま（1）、バット（1）、ざる（1）、計量カップ（1）、鍋（2）、さいばし（1）、めん切り包丁（1）、フライ返し（1）、こま板（1）、皮手袋（1）、ブルーシート</t>
    <rPh sb="92" eb="93">
      <t>イタ</t>
    </rPh>
    <rPh sb="97" eb="98">
      <t>カワ</t>
    </rPh>
    <rPh sb="98" eb="100">
      <t>テフクロ</t>
    </rPh>
    <phoneticPr fontId="8"/>
  </si>
  <si>
    <t>めん板（1）、ボウル（1）、計量カップ（1）、スプーン（1）、しの竹（6）、アルコールスプレー（1）、　（半ドラム缶またはかまどで実施）、皮手袋（1）</t>
    <rPh sb="33" eb="34">
      <t>タケ</t>
    </rPh>
    <rPh sb="65" eb="67">
      <t>ジッシ</t>
    </rPh>
    <rPh sb="69" eb="72">
      <t>カワテフクロ</t>
    </rPh>
    <phoneticPr fontId="8"/>
  </si>
  <si>
    <t>ホイル焼きセット</t>
  </si>
  <si>
    <t>鉄板（1）、フライ返し（2）、ボール（1）、ザル（1）、トング（肉用1・野菜用1）、しゃもじ（2）、飯盒（2）、皮手袋（1）、バット</t>
    <rPh sb="32" eb="33">
      <t>ニク</t>
    </rPh>
    <rPh sb="33" eb="34">
      <t>ヨウ</t>
    </rPh>
    <rPh sb="36" eb="38">
      <t>ヤサイ</t>
    </rPh>
    <rPh sb="38" eb="39">
      <t>ヨウ</t>
    </rPh>
    <rPh sb="56" eb="59">
      <t>カワテフクロ</t>
    </rPh>
    <phoneticPr fontId="8"/>
  </si>
  <si>
    <t>竹ひご（人数分）
【全体】アルコールスプレー、半ドラム缶（またはかまどで実施）、火ばさみ、皮手袋</t>
    <rPh sb="0" eb="1">
      <t>タケ</t>
    </rPh>
    <rPh sb="4" eb="7">
      <t>ニンズウブン</t>
    </rPh>
    <rPh sb="10" eb="12">
      <t>ゼンタイ</t>
    </rPh>
    <rPh sb="23" eb="24">
      <t>ハン</t>
    </rPh>
    <rPh sb="27" eb="28">
      <t>カン</t>
    </rPh>
    <rPh sb="36" eb="38">
      <t>ジッシ</t>
    </rPh>
    <rPh sb="40" eb="41">
      <t>ヒ</t>
    </rPh>
    <rPh sb="45" eb="46">
      <t>カワ</t>
    </rPh>
    <rPh sb="46" eb="48">
      <t>テフクロ</t>
    </rPh>
    <phoneticPr fontId="8"/>
  </si>
  <si>
    <r>
      <t>※寝袋・毛布は日時の欄へ、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7" eb="9">
      <t>ニチジ</t>
    </rPh>
    <rPh sb="10" eb="11">
      <t>ラン</t>
    </rPh>
    <rPh sb="13" eb="15">
      <t>ウケトリ</t>
    </rPh>
    <rPh sb="15" eb="17">
      <t>キボウ</t>
    </rPh>
    <rPh sb="17" eb="19">
      <t>ジカン</t>
    </rPh>
    <rPh sb="21" eb="23">
      <t>キニュウ</t>
    </rPh>
    <rPh sb="29" eb="31">
      <t>ジョウキョウ</t>
    </rPh>
    <rPh sb="36" eb="38">
      <t>キボウ</t>
    </rPh>
    <rPh sb="40" eb="42">
      <t>ジカン</t>
    </rPh>
    <rPh sb="43" eb="45">
      <t>ゼンゴ</t>
    </rPh>
    <rPh sb="47" eb="50">
      <t>カノウセイ</t>
    </rPh>
    <phoneticPr fontId="8"/>
  </si>
  <si>
    <t>販売物品</t>
    <rPh sb="0" eb="2">
      <t>ハンバイ</t>
    </rPh>
    <rPh sb="2" eb="4">
      <t>ブッピン</t>
    </rPh>
    <phoneticPr fontId="8"/>
  </si>
  <si>
    <t>野外炊事用　個別貸出備品</t>
    <rPh sb="4" eb="5">
      <t>ヨウ</t>
    </rPh>
    <rPh sb="6" eb="8">
      <t>コベツ</t>
    </rPh>
    <rPh sb="10" eb="12">
      <t>ビヒン</t>
    </rPh>
    <phoneticPr fontId="8"/>
  </si>
  <si>
    <t>まな板（1）、包丁（1）、ボウル（1）、ざる（1）、おたま（1）、しゃもじ（2）、鍋（1）、竹ヘラ（1）、ゴムベラ（1）、皮むき（1）、飯盒（2）、バット（1）、皮手袋（1）</t>
    <rPh sb="2" eb="3">
      <t>イタ</t>
    </rPh>
    <rPh sb="7" eb="9">
      <t>ホウチョウ</t>
    </rPh>
    <rPh sb="41" eb="42">
      <t>ナベ</t>
    </rPh>
    <rPh sb="46" eb="47">
      <t>タケ</t>
    </rPh>
    <rPh sb="61" eb="62">
      <t>カワ</t>
    </rPh>
    <rPh sb="68" eb="70">
      <t>ハンゴウ</t>
    </rPh>
    <rPh sb="81" eb="84">
      <t>カワテフクロ</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</si>
  <si>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・10:30～11:20
・14:00～14:50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</si>
  <si>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プラネタリウム50分　</t>
    <rPh sb="9" eb="10">
      <t>フン</t>
    </rPh>
    <phoneticPr fontId="8"/>
  </si>
  <si>
    <t>●野外炊事基本セット以外での備品貸出申込み</t>
    <rPh sb="1" eb="3">
      <t>ヤガイ</t>
    </rPh>
    <rPh sb="3" eb="5">
      <t>スイジ</t>
    </rPh>
    <rPh sb="5" eb="7">
      <t>キホン</t>
    </rPh>
    <rPh sb="10" eb="12">
      <t>イガイ</t>
    </rPh>
    <rPh sb="14" eb="16">
      <t>ビヒン</t>
    </rPh>
    <rPh sb="15" eb="16">
      <t>ヒン</t>
    </rPh>
    <rPh sb="16" eb="18">
      <t>カシダシ</t>
    </rPh>
    <rPh sb="18" eb="20">
      <t>モウシコ</t>
    </rPh>
    <phoneticPr fontId="8"/>
  </si>
  <si>
    <t>　　　別　　　　一緒</t>
    <rPh sb="3" eb="4">
      <t>ベツ</t>
    </rPh>
    <rPh sb="8" eb="10">
      <t>イッショ</t>
    </rPh>
    <phoneticPr fontId="8"/>
  </si>
  <si>
    <t>有　　無</t>
    <rPh sb="0" eb="1">
      <t>アリ</t>
    </rPh>
    <rPh sb="3" eb="4">
      <t>ナシ</t>
    </rPh>
    <phoneticPr fontId="8"/>
  </si>
  <si>
    <t>※備品セットや内容、保有数などは「備品・販売物品一覧」のシートを参照ください。</t>
    <rPh sb="1" eb="3">
      <t>ビヒン</t>
    </rPh>
    <rPh sb="7" eb="9">
      <t>ナイヨウ</t>
    </rPh>
    <rPh sb="10" eb="13">
      <t>ホユウスウ</t>
    </rPh>
    <rPh sb="17" eb="19">
      <t>ビヒン</t>
    </rPh>
    <rPh sb="19" eb="21">
      <t>カシダシ</t>
    </rPh>
    <rPh sb="21" eb="23">
      <t>イチラン</t>
    </rPh>
    <rPh sb="29" eb="31">
      <t>サンショウ</t>
    </rPh>
    <phoneticPr fontId="8"/>
  </si>
  <si>
    <r>
      <t>　　　　　　　　　　</t>
    </r>
    <r>
      <rPr>
        <b/>
        <sz val="10"/>
        <rFont val="BIZ UDPゴシック"/>
        <family val="3"/>
        <charset val="128"/>
      </rPr>
      <t>（ボタンをクリックすると資料ページが開きます）</t>
    </r>
    <rPh sb="22" eb="24">
      <t>シリョウ</t>
    </rPh>
    <rPh sb="28" eb="29">
      <t>ヒラ</t>
    </rPh>
    <phoneticPr fontId="8"/>
  </si>
  <si>
    <t>炊事道具個別貸出備品</t>
    <rPh sb="0" eb="2">
      <t>スイジ</t>
    </rPh>
    <rPh sb="2" eb="4">
      <t>ドウグ</t>
    </rPh>
    <rPh sb="4" eb="6">
      <t>コベツ</t>
    </rPh>
    <rPh sb="6" eb="8">
      <t>カシダシ</t>
    </rPh>
    <rPh sb="8" eb="10">
      <t>ビヒン</t>
    </rPh>
    <phoneticPr fontId="8"/>
  </si>
  <si>
    <t>◆有人ポイントに立てる指導員の数</t>
    <rPh sb="1" eb="3">
      <t>ユウジン</t>
    </rPh>
    <rPh sb="8" eb="9">
      <t>タ</t>
    </rPh>
    <rPh sb="11" eb="14">
      <t>シドウイン</t>
    </rPh>
    <rPh sb="15" eb="16">
      <t>カズ</t>
    </rPh>
    <phoneticPr fontId="8"/>
  </si>
  <si>
    <t>利用日日（○/○）</t>
    <rPh sb="0" eb="3">
      <t>リヨウビ</t>
    </rPh>
    <rPh sb="3" eb="4">
      <t>ビ</t>
    </rPh>
    <phoneticPr fontId="8"/>
  </si>
  <si>
    <t>団体情報基本情報</t>
    <rPh sb="0" eb="4">
      <t>ダンタイジョウホウ</t>
    </rPh>
    <rPh sb="4" eb="6">
      <t>キホン</t>
    </rPh>
    <rPh sb="6" eb="8">
      <t>ジョウホウ</t>
    </rPh>
    <phoneticPr fontId="8"/>
  </si>
  <si>
    <t>●　食堂食注文</t>
    <rPh sb="2" eb="5">
      <t>ショクドウショク</t>
    </rPh>
    <rPh sb="5" eb="7">
      <t>チュウモン</t>
    </rPh>
    <phoneticPr fontId="8"/>
  </si>
  <si>
    <t>携帯</t>
    <rPh sb="0" eb="2">
      <t>ケイタイ</t>
    </rPh>
    <phoneticPr fontId="8"/>
  </si>
  <si>
    <r>
      <t xml:space="preserve">　　○入力のお願い
※利用目的：この用紙に記載いただいた個人情報は、宿泊施設使用料算出、緊急時連絡の場合にのみ使用いたします。
</t>
    </r>
    <r>
      <rPr>
        <b/>
        <sz val="9"/>
        <color rgb="FFFF0000"/>
        <rFont val="ＭＳ Ｐゴシック"/>
        <family val="3"/>
        <charset val="128"/>
      </rPr>
      <t>※利用目的：この用紙に記載いただいた個人情報は、宿泊施設使用料算出、緊急時連絡の場合にのみ使用いたします。</t>
    </r>
    <r>
      <rPr>
        <sz val="6"/>
        <rFont val="ＭＳ Ｐゴシック"/>
        <family val="3"/>
        <charset val="128"/>
      </rPr>
      <t xml:space="preserve">
</t>
    </r>
    <r>
      <rPr>
        <sz val="9"/>
        <rFont val="ＭＳ Ｐゴシック"/>
        <family val="3"/>
        <charset val="128"/>
      </rPr>
      <t xml:space="preserve">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名栗げんきプラザからのお知らせやチラシなど必要の無い場合はチェックをお願いします。</t>
    </r>
    <rPh sb="3" eb="5">
      <t>ニュウリョク</t>
    </rPh>
    <rPh sb="7" eb="8">
      <t>ネガ</t>
    </rPh>
    <rPh sb="125" eb="127">
      <t>ジギョウ</t>
    </rPh>
    <rPh sb="127" eb="130">
      <t>アンナイトウ</t>
    </rPh>
    <phoneticPr fontId="8"/>
  </si>
  <si>
    <t>※【申込後の流れについて】
本書類提出後、食堂TSK(株)よりアレルギー対応の返答が別用紙にて送られてきます。送られてきた返答用紙の内容を保護者が確認・サインをし、団体代表者がとりまとめてTSK（株）へご提出ください。</t>
    <rPh sb="2" eb="4">
      <t>モウシコミ</t>
    </rPh>
    <rPh sb="4" eb="5">
      <t>ゴ</t>
    </rPh>
    <rPh sb="6" eb="7">
      <t>ナガ</t>
    </rPh>
    <rPh sb="14" eb="15">
      <t>ホン</t>
    </rPh>
    <rPh sb="15" eb="17">
      <t>ショルイ</t>
    </rPh>
    <rPh sb="17" eb="20">
      <t>テイシュツゴ</t>
    </rPh>
    <rPh sb="21" eb="23">
      <t>ショクドウ</t>
    </rPh>
    <rPh sb="26" eb="29">
      <t>カブ</t>
    </rPh>
    <rPh sb="36" eb="38">
      <t>タイオウ</t>
    </rPh>
    <rPh sb="39" eb="41">
      <t>ヘントウ</t>
    </rPh>
    <rPh sb="42" eb="45">
      <t>ベツヨウシ</t>
    </rPh>
    <rPh sb="47" eb="48">
      <t>オク</t>
    </rPh>
    <rPh sb="55" eb="56">
      <t>オク</t>
    </rPh>
    <rPh sb="61" eb="63">
      <t>ヘントウ</t>
    </rPh>
    <rPh sb="63" eb="65">
      <t>ヨウシ</t>
    </rPh>
    <rPh sb="66" eb="68">
      <t>ナイヨウ</t>
    </rPh>
    <rPh sb="69" eb="72">
      <t>ホゴシャ</t>
    </rPh>
    <rPh sb="73" eb="75">
      <t>カクニン</t>
    </rPh>
    <rPh sb="82" eb="87">
      <t>ダンタイダイヒョウシャ</t>
    </rPh>
    <rPh sb="98" eb="99">
      <t>カブ</t>
    </rPh>
    <rPh sb="102" eb="104">
      <t>テイシュツ</t>
    </rPh>
    <phoneticPr fontId="8"/>
  </si>
  <si>
    <t>●団体基本情報で入力する箇所は下記緑色　　　　で色付けされている部分となります。(また入力した情報は水色　　　　部分へと自動反映されております)</t>
    <rPh sb="1" eb="3">
      <t>ダンタイ</t>
    </rPh>
    <rPh sb="3" eb="5">
      <t>キホン</t>
    </rPh>
    <rPh sb="5" eb="7">
      <t>ジョウホウ</t>
    </rPh>
    <rPh sb="43" eb="45">
      <t>ニュウリョク</t>
    </rPh>
    <rPh sb="47" eb="49">
      <t>ジョウホウ</t>
    </rPh>
    <rPh sb="50" eb="52">
      <t>ミズイロ</t>
    </rPh>
    <rPh sb="56" eb="58">
      <t>ブブン</t>
    </rPh>
    <rPh sb="60" eb="62">
      <t>ジドウ</t>
    </rPh>
    <rPh sb="62" eb="64">
      <t>ハンエイ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</si>
  <si>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</si>
  <si>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</si>
  <si>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</si>
  <si>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3">
      <t>コウコウセイ</t>
    </rPh>
    <phoneticPr fontId="8"/>
  </si>
  <si>
    <t>大学生</t>
    <rPh sb="0" eb="3">
      <t>ダイガクセイ</t>
    </rPh>
    <phoneticPr fontId="8"/>
  </si>
  <si>
    <t>一般</t>
    <rPh sb="0" eb="2">
      <t>イッパン</t>
    </rPh>
    <phoneticPr fontId="8"/>
  </si>
  <si>
    <t>65歳以上</t>
    <rPh sb="2" eb="3">
      <t>サイ</t>
    </rPh>
    <rPh sb="3" eb="5">
      <t>イジョウ</t>
    </rPh>
    <phoneticPr fontId="8"/>
  </si>
  <si>
    <t>焼きマシュマロ（10個入1袋）ビスケット付</t>
    <rPh sb="0" eb="1">
      <t>ヤ</t>
    </rPh>
    <rPh sb="10" eb="11">
      <t>コ</t>
    </rPh>
    <rPh sb="11" eb="12">
      <t>イ</t>
    </rPh>
    <rPh sb="13" eb="14">
      <t>フクロ</t>
    </rPh>
    <rPh sb="20" eb="21">
      <t>ツキ</t>
    </rPh>
    <phoneticPr fontId="8"/>
  </si>
  <si>
    <t>焼きマシュマロ（10個入1袋）</t>
    <rPh sb="0" eb="1">
      <t>ヤ</t>
    </rPh>
    <rPh sb="10" eb="11">
      <t>コ</t>
    </rPh>
    <rPh sb="11" eb="12">
      <t>イ</t>
    </rPh>
    <rPh sb="13" eb="14">
      <t>フクロ</t>
    </rPh>
    <phoneticPr fontId="8"/>
  </si>
  <si>
    <t>棒パン（1セット5人分）</t>
    <rPh sb="0" eb="1">
      <t>ボウ</t>
    </rPh>
    <rPh sb="9" eb="11">
      <t>ニンブン</t>
    </rPh>
    <phoneticPr fontId="8"/>
  </si>
  <si>
    <t>まな板(2)、包丁(2)、ボウル(2)、ザル(1)、おたま(1)、しゃもじ(2)、竹べら(1)、皮むき(1)、鍋(1)、飯盒(2)、おわん(2)、ゴムべら（片づけで使用）(1)、皮手袋(1)</t>
    <phoneticPr fontId="8"/>
  </si>
  <si>
    <r>
      <t xml:space="preserve"> 　※</t>
    </r>
    <r>
      <rPr>
        <sz val="12"/>
        <color rgb="FFFF0000"/>
        <rFont val="ＭＳ Ｐゴシック"/>
        <family val="3"/>
        <charset val="128"/>
      </rPr>
      <t>活動計画書・名簿・追加食材注文</t>
    </r>
    <r>
      <rPr>
        <sz val="12"/>
        <rFont val="ＭＳ Ｐゴシック"/>
        <family val="3"/>
        <charset val="128"/>
      </rPr>
      <t>は直接シートへご入力ください。</t>
    </r>
    <phoneticPr fontId="8"/>
  </si>
  <si>
    <t>ゴミ袋（10ℓ）</t>
    <rPh sb="2" eb="3">
      <t>ブクロ</t>
    </rPh>
    <phoneticPr fontId="8"/>
  </si>
  <si>
    <r>
      <t>（注意1）活動場所は調整によって変更になる場合があります。
（注意2）食堂での食事の基本開始時間は《</t>
    </r>
    <r>
      <rPr>
        <sz val="10"/>
        <color indexed="10"/>
        <rFont val="ＭＳ Ｐゴシック"/>
        <family val="3"/>
        <charset val="128"/>
      </rPr>
      <t>朝食　7：30、　昼食 12：00、 夕食 17：30</t>
    </r>
    <r>
      <rPr>
        <sz val="10"/>
        <color theme="1"/>
        <rFont val="ＭＳ Ｐゴシック"/>
        <family val="3"/>
        <charset val="128"/>
      </rPr>
      <t>》</t>
    </r>
    <r>
      <rPr>
        <sz val="10"/>
        <rFont val="ＭＳ Ｐゴシック"/>
        <family val="3"/>
        <charset val="128"/>
      </rPr>
      <t xml:space="preserve">
　　　　複数団体いる場合は時間差を設ける場合があります。
（注意3）食堂を利用する場合、10分前から食事の配膳準備（テーブル拭き等）をおこなってください。</t>
    </r>
    <rPh sb="35" eb="37">
      <t>ショクドウ</t>
    </rPh>
    <rPh sb="42" eb="44">
      <t>キホン</t>
    </rPh>
    <rPh sb="44" eb="46">
      <t>カイシ</t>
    </rPh>
    <rPh sb="46" eb="48">
      <t>ジカン</t>
    </rPh>
    <rPh sb="83" eb="85">
      <t>フクスウ</t>
    </rPh>
    <rPh sb="85" eb="87">
      <t>ダンタイ</t>
    </rPh>
    <rPh sb="89" eb="91">
      <t>バアイ</t>
    </rPh>
    <rPh sb="92" eb="95">
      <t>ジカンサ</t>
    </rPh>
    <rPh sb="96" eb="97">
      <t>モウ</t>
    </rPh>
    <rPh sb="99" eb="101">
      <t>バアイ</t>
    </rPh>
    <rPh sb="113" eb="115">
      <t>ショクドウ</t>
    </rPh>
    <phoneticPr fontId="8"/>
  </si>
  <si>
    <t>令和6年1月現在</t>
    <rPh sb="0" eb="2">
      <t>レイワ</t>
    </rPh>
    <rPh sb="3" eb="4">
      <t>ネン</t>
    </rPh>
    <rPh sb="5" eb="6">
      <t>ガツ</t>
    </rPh>
    <rPh sb="6" eb="8">
      <t>ゲンザイ</t>
    </rPh>
    <phoneticPr fontId="8"/>
  </si>
  <si>
    <r>
      <t>※数量の変更は休所日を除く</t>
    </r>
    <r>
      <rPr>
        <b/>
        <u/>
        <sz val="11"/>
        <rFont val="ＭＳ Ｐゴシック"/>
        <family val="3"/>
        <charset val="128"/>
      </rPr>
      <t>2日前の9:00まで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6" eb="38">
      <t>リョウショウ</t>
    </rPh>
    <phoneticPr fontId="8"/>
  </si>
  <si>
    <t>ドラム缶ピザ【A】(ミックス)</t>
    <rPh sb="3" eb="4">
      <t>カン</t>
    </rPh>
    <phoneticPr fontId="8"/>
  </si>
  <si>
    <t>ドラム缶ピザ【B】(ツナコーン)</t>
    <rPh sb="3" eb="4">
      <t>カン</t>
    </rPh>
    <phoneticPr fontId="8"/>
  </si>
  <si>
    <t>ドラム缶ピザ【C】(照り焼き)</t>
    <rPh sb="3" eb="4">
      <t>カン</t>
    </rPh>
    <rPh sb="10" eb="11">
      <t>テ</t>
    </rPh>
    <rPh sb="12" eb="13">
      <t>ヤ</t>
    </rPh>
    <phoneticPr fontId="8"/>
  </si>
  <si>
    <t>ドラム缶ピザ【A】（冬季ミックス）</t>
    <rPh sb="3" eb="4">
      <t>カン</t>
    </rPh>
    <rPh sb="10" eb="12">
      <t>トウキ</t>
    </rPh>
    <phoneticPr fontId="8"/>
  </si>
  <si>
    <t>ドラム缶ピザ【B】（冬季ツナコーン）</t>
    <rPh sb="3" eb="4">
      <t>カン</t>
    </rPh>
    <rPh sb="10" eb="12">
      <t>トウキ</t>
    </rPh>
    <phoneticPr fontId="8"/>
  </si>
  <si>
    <t>ドラム缶ピザ【C】（冬季照り焼き）</t>
    <rPh sb="3" eb="4">
      <t>カン</t>
    </rPh>
    <rPh sb="10" eb="12">
      <t>トウキ</t>
    </rPh>
    <rPh sb="12" eb="13">
      <t>テ</t>
    </rPh>
    <rPh sb="14" eb="15">
      <t>ヤ</t>
    </rPh>
    <phoneticPr fontId="8"/>
  </si>
  <si>
    <t>災害時対応カレーライス(冬季)</t>
    <rPh sb="0" eb="2">
      <t>サイガイ</t>
    </rPh>
    <rPh sb="2" eb="3">
      <t>ジ</t>
    </rPh>
    <rPh sb="3" eb="5">
      <t>タイオウ</t>
    </rPh>
    <rPh sb="12" eb="14">
      <t>トウキ</t>
    </rPh>
    <phoneticPr fontId="8"/>
  </si>
  <si>
    <t>災害時対応やきそば(冬季)</t>
    <rPh sb="0" eb="2">
      <t>サイガイ</t>
    </rPh>
    <rPh sb="2" eb="3">
      <t>ジ</t>
    </rPh>
    <rPh sb="3" eb="5">
      <t>タイオウ</t>
    </rPh>
    <rPh sb="10" eb="12">
      <t>トウキ</t>
    </rPh>
    <phoneticPr fontId="8"/>
  </si>
  <si>
    <t>とん汁＆おにぎり(飯盒)</t>
    <rPh sb="2" eb="3">
      <t>ジル</t>
    </rPh>
    <rPh sb="9" eb="11">
      <t>ハンゴウ</t>
    </rPh>
    <phoneticPr fontId="8"/>
  </si>
  <si>
    <t>とん汁＆おにぎり(炊いたご飯)</t>
    <rPh sb="2" eb="3">
      <t>ジル</t>
    </rPh>
    <rPh sb="9" eb="10">
      <t>タ</t>
    </rPh>
    <rPh sb="13" eb="14">
      <t>ハン</t>
    </rPh>
    <phoneticPr fontId="8"/>
  </si>
  <si>
    <t>令和6年　4月 14日ver</t>
    <rPh sb="0" eb="2">
      <t>レイワ</t>
    </rPh>
    <rPh sb="3" eb="4">
      <t>ネン</t>
    </rPh>
    <rPh sb="6" eb="7">
      <t>ガツ</t>
    </rPh>
    <rPh sb="10" eb="11">
      <t>ニチ</t>
    </rPh>
    <phoneticPr fontId="8"/>
  </si>
  <si>
    <t>館内フォトオリエンテーリング</t>
    <rPh sb="0" eb="2">
      <t>カンナイ</t>
    </rPh>
    <phoneticPr fontId="8"/>
  </si>
  <si>
    <t>館内森の生き物探し</t>
    <rPh sb="0" eb="2">
      <t>カンナイ</t>
    </rPh>
    <rPh sb="2" eb="3">
      <t>モリ</t>
    </rPh>
    <rPh sb="4" eb="5">
      <t>イ</t>
    </rPh>
    <rPh sb="6" eb="8">
      <t>モノサガ</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</si>
</sst>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h:mm;@"/>
    <numFmt numFmtId="184" formatCode="m&quot;月&quot;d&quot;日&quot;;@"/>
    <numFmt numFmtId="185" formatCode="###&quot;年&quot;"/>
    <numFmt numFmtId="186" formatCode="###,#00"/>
    <numFmt numFmtId="187" formatCode="h&quot;時&quot;mm&quot;分&quot;;@"/>
    <numFmt numFmtId="188" formatCode="##&quot;時&quot;"/>
    <numFmt numFmtId="189" formatCode="00&quot;分～&quot;"/>
    <numFmt numFmtId="190" formatCode="00&quot;分&quot;"/>
  </numFmts>
  <fonts count="142">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sz val="11"/>
      <name val="ＭＳ Ｐゴシック"/>
      <family val="3"/>
      <charset val="128"/>
    </font>
    <font>
      <sz val="9"/>
      <color indexed="8"/>
      <name val="ＭＳ Ｐ明朝"/>
      <family val="1"/>
      <charset val="128"/>
    </font>
    <font>
      <sz val="11"/>
      <name val="HGS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b/>
      <sz val="11"/>
      <name val="ＭＳ Ｐ明朝"/>
      <family val="1"/>
      <charset val="128"/>
    </font>
    <font>
      <b/>
      <sz val="12"/>
      <name val="ＭＳ Ｐ明朝"/>
      <family val="1"/>
      <charset val="128"/>
    </font>
    <font>
      <sz val="12"/>
      <name val="ＭＳ Ｐ明朝"/>
      <family val="1"/>
      <charset val="128"/>
    </font>
    <font>
      <b/>
      <sz val="11"/>
      <color indexed="10"/>
      <name val="ＭＳ Ｐゴシック"/>
      <family val="3"/>
      <charset val="128"/>
    </font>
    <font>
      <b/>
      <sz val="9"/>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sz val="16"/>
      <color theme="1"/>
      <name val="ＭＳ Ｐ明朝"/>
      <family val="1"/>
      <charset val="128"/>
    </font>
    <font>
      <sz val="10"/>
      <color rgb="FF000000"/>
      <name val="ＭＳ Ｐ明朝"/>
      <family val="1"/>
      <charset val="128"/>
    </font>
    <font>
      <sz val="16"/>
      <name val="HGS創英角ﾎﾟｯﾌﾟ体"/>
      <family val="3"/>
      <charset val="128"/>
    </font>
    <font>
      <sz val="11"/>
      <name val="HGS創英角ﾎﾟｯﾌﾟ体"/>
      <family val="3"/>
      <charset val="128"/>
    </font>
    <font>
      <b/>
      <sz val="14"/>
      <color rgb="FFFF0000"/>
      <name val="ＭＳ Ｐゴシック"/>
      <family val="3"/>
      <charset val="128"/>
      <scheme val="minor"/>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indexed="8"/>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indexed="8"/>
      <name val="ＭＳ Ｐゴシック"/>
      <family val="3"/>
      <charset val="128"/>
      <scheme val="minor"/>
    </font>
    <font>
      <b/>
      <sz val="12"/>
      <color indexed="8"/>
      <name val="ＭＳ Ｐゴシック"/>
      <family val="3"/>
      <charset val="128"/>
    </font>
    <font>
      <sz val="10"/>
      <name val="Times New Roman"/>
      <family val="1"/>
    </font>
    <font>
      <sz val="12"/>
      <color indexed="8"/>
      <name val="ＭＳ Ｐゴシック"/>
      <family val="3"/>
      <charset val="128"/>
    </font>
    <font>
      <b/>
      <sz val="12"/>
      <color theme="1"/>
      <name val="ＭＳ Ｐゴシック"/>
      <family val="3"/>
      <charset val="128"/>
    </font>
    <font>
      <b/>
      <sz val="12"/>
      <name val="ＭＳ Ｐゴシック"/>
      <family val="3"/>
      <charset val="128"/>
      <scheme val="major"/>
    </font>
    <font>
      <b/>
      <sz val="9"/>
      <color rgb="FF000000"/>
      <name val="ＭＳ Ｐゴシック"/>
      <family val="3"/>
      <charset val="128"/>
    </font>
    <font>
      <b/>
      <sz val="11"/>
      <color rgb="FFFF0000"/>
      <name val="ＭＳ Ｐゴシック"/>
      <family val="3"/>
      <charset val="128"/>
      <scheme val="minor"/>
    </font>
    <font>
      <b/>
      <sz val="11"/>
      <color theme="1" tint="4.9989318521683403E-2"/>
      <name val="ＭＳ Ｐゴシック"/>
      <family val="3"/>
      <charset val="128"/>
      <scheme val="minor"/>
    </font>
    <font>
      <b/>
      <sz val="16"/>
      <name val="BIZ UDPゴシック"/>
      <family val="3"/>
      <charset val="128"/>
    </font>
    <font>
      <b/>
      <sz val="9"/>
      <color indexed="81"/>
      <name val="MS P ゴシック"/>
      <family val="3"/>
      <charset val="128"/>
    </font>
    <font>
      <sz val="13"/>
      <color indexed="8"/>
      <name val="ＭＳ Ｐ明朝"/>
      <family val="1"/>
      <charset val="128"/>
    </font>
    <font>
      <b/>
      <u/>
      <sz val="13"/>
      <color rgb="FFFF0000"/>
      <name val="ＭＳ Ｐゴシック"/>
      <family val="3"/>
      <charset val="128"/>
    </font>
    <font>
      <sz val="1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u/>
      <sz val="11"/>
      <color theme="10"/>
      <name val="ＭＳ Ｐゴシック"/>
      <family val="3"/>
      <charset val="128"/>
    </font>
    <font>
      <sz val="10"/>
      <color theme="1"/>
      <name val="ＭＳ Ｐゴシック"/>
      <family val="3"/>
      <charset val="128"/>
    </font>
    <font>
      <b/>
      <sz val="22"/>
      <name val="ＭＳ Ｐゴシック"/>
      <family val="3"/>
      <charset val="128"/>
      <scheme val="minor"/>
    </font>
    <font>
      <b/>
      <sz val="12"/>
      <color indexed="8"/>
      <name val="ＭＳ Ｐゴシック"/>
      <family val="3"/>
      <charset val="128"/>
      <scheme val="minor"/>
    </font>
    <font>
      <sz val="20"/>
      <color indexed="8"/>
      <name val="ＭＳ Ｐゴシック"/>
      <family val="3"/>
      <charset val="128"/>
    </font>
    <font>
      <sz val="26"/>
      <color indexed="8"/>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FFCCCC"/>
        <bgColor indexed="64"/>
      </patternFill>
    </fill>
    <fill>
      <patternFill patternType="solid">
        <fgColor rgb="FFCCFF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CECFF"/>
        <bgColor indexed="64"/>
      </patternFill>
    </fill>
  </fills>
  <borders count="2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dotted">
        <color indexed="64"/>
      </left>
      <right/>
      <top/>
      <bottom style="double">
        <color indexed="64"/>
      </bottom>
      <diagonal/>
    </border>
    <border>
      <left style="dotted">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top/>
      <bottom style="mediumDashDot">
        <color indexed="64"/>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hair">
        <color indexed="64"/>
      </left>
      <right style="medium">
        <color indexed="64"/>
      </right>
      <top/>
      <bottom style="double">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
      <left style="hair">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46">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0" fontId="136" fillId="0" borderId="0" applyNumberFormat="0" applyFill="0" applyBorder="0" applyAlignment="0" applyProtection="0">
      <alignment vertical="center"/>
    </xf>
  </cellStyleXfs>
  <cellXfs count="1431">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2" fillId="0" borderId="0" xfId="0" applyFont="1">
      <alignment vertical="center"/>
    </xf>
    <xf numFmtId="0" fontId="29"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16" xfId="0" applyBorder="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40" fillId="0" borderId="0" xfId="0" applyFont="1">
      <alignment vertical="center"/>
    </xf>
    <xf numFmtId="0" fontId="39" fillId="0" borderId="0" xfId="0" applyFont="1">
      <alignment vertical="center"/>
    </xf>
    <xf numFmtId="0" fontId="10" fillId="0" borderId="0" xfId="43">
      <alignment vertical="center"/>
    </xf>
    <xf numFmtId="0" fontId="9" fillId="0" borderId="22" xfId="0" applyFont="1" applyBorder="1" applyAlignment="1">
      <alignment horizontal="left" vertical="top" wrapText="1" indent="15"/>
    </xf>
    <xf numFmtId="0" fontId="0" fillId="0" borderId="26" xfId="0" applyBorder="1">
      <alignment vertical="center"/>
    </xf>
    <xf numFmtId="0" fontId="41" fillId="0" borderId="0" xfId="0" applyFont="1" applyAlignment="1">
      <alignment horizontal="center" vertical="center" shrinkToFit="1"/>
    </xf>
    <xf numFmtId="0" fontId="36" fillId="0" borderId="0" xfId="0" applyFont="1">
      <alignment vertical="center"/>
    </xf>
    <xf numFmtId="0" fontId="29" fillId="0" borderId="0" xfId="0" applyFont="1" applyAlignment="1">
      <alignment vertical="center" wrapText="1"/>
    </xf>
    <xf numFmtId="0" fontId="47"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45" fillId="0" borderId="0" xfId="42" applyFont="1" applyAlignment="1">
      <alignment horizontal="left" indent="1" shrinkToFit="1"/>
    </xf>
    <xf numFmtId="0" fontId="45" fillId="0" borderId="0" xfId="42" applyFont="1" applyAlignment="1">
      <alignment horizontal="left"/>
    </xf>
    <xf numFmtId="0" fontId="45" fillId="0" borderId="0" xfId="42" applyFont="1" applyAlignment="1">
      <alignment horizontal="left" vertical="center"/>
    </xf>
    <xf numFmtId="0" fontId="45" fillId="0" borderId="0" xfId="42" applyFont="1" applyAlignment="1">
      <alignment vertical="center" shrinkToFit="1"/>
    </xf>
    <xf numFmtId="0" fontId="45" fillId="0" borderId="0" xfId="42" applyFont="1" applyAlignment="1">
      <alignment shrinkToFit="1"/>
    </xf>
    <xf numFmtId="0" fontId="1" fillId="0" borderId="16" xfId="0" applyFont="1" applyBorder="1" applyAlignment="1">
      <alignment horizontal="center" vertical="center" shrinkToFit="1"/>
    </xf>
    <xf numFmtId="0" fontId="0" fillId="0" borderId="0" xfId="0" applyAlignment="1">
      <alignment horizontal="justify" vertical="center"/>
    </xf>
    <xf numFmtId="0" fontId="52"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27" xfId="0" applyBorder="1" applyAlignment="1">
      <alignment horizontal="center" vertical="center" wrapText="1" shrinkToFit="1"/>
    </xf>
    <xf numFmtId="0" fontId="0" fillId="0" borderId="0" xfId="0" applyAlignment="1">
      <alignment vertical="center" wrapText="1"/>
    </xf>
    <xf numFmtId="0" fontId="0" fillId="0" borderId="29"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1" xfId="0" applyBorder="1" applyAlignment="1">
      <alignment horizontal="center" vertical="center" wrapText="1" shrinkToFit="1"/>
    </xf>
    <xf numFmtId="0" fontId="68" fillId="0" borderId="0" xfId="0" applyFont="1">
      <alignment vertical="center"/>
    </xf>
    <xf numFmtId="0" fontId="0" fillId="0" borderId="37" xfId="0" applyBorder="1">
      <alignment vertical="center"/>
    </xf>
    <xf numFmtId="0" fontId="0" fillId="0" borderId="34" xfId="42" applyFont="1" applyBorder="1" applyAlignment="1">
      <alignment vertical="center"/>
    </xf>
    <xf numFmtId="0" fontId="41" fillId="0" borderId="0" xfId="0" applyFont="1">
      <alignment vertical="center"/>
    </xf>
    <xf numFmtId="0" fontId="58" fillId="0" borderId="0" xfId="0" applyFont="1">
      <alignment vertical="center"/>
    </xf>
    <xf numFmtId="0" fontId="36" fillId="0" borderId="42" xfId="0" applyFont="1" applyBorder="1" applyAlignment="1">
      <alignment horizontal="right" vertical="center"/>
    </xf>
    <xf numFmtId="0" fontId="36" fillId="0" borderId="43" xfId="0" applyFont="1" applyBorder="1" applyAlignment="1">
      <alignment horizontal="right" vertical="center"/>
    </xf>
    <xf numFmtId="14" fontId="29" fillId="0" borderId="0" xfId="0" applyNumberFormat="1" applyFont="1" applyAlignment="1">
      <alignment horizontal="right" vertical="center"/>
    </xf>
    <xf numFmtId="0" fontId="27" fillId="0" borderId="0" xfId="0" applyFont="1" applyAlignment="1">
      <alignment vertical="top"/>
    </xf>
    <xf numFmtId="0" fontId="0" fillId="0" borderId="0" xfId="0" applyAlignment="1">
      <alignment vertical="distributed" wrapText="1"/>
    </xf>
    <xf numFmtId="177" fontId="0" fillId="0" borderId="0" xfId="0" applyNumberFormat="1">
      <alignment vertical="center"/>
    </xf>
    <xf numFmtId="0" fontId="70" fillId="0" borderId="0" xfId="0" applyFont="1" applyAlignment="1">
      <alignment vertical="center" wrapText="1"/>
    </xf>
    <xf numFmtId="0" fontId="27" fillId="0" borderId="0" xfId="0" applyFont="1" applyAlignment="1">
      <alignment vertical="center" wrapText="1"/>
    </xf>
    <xf numFmtId="0" fontId="71" fillId="0" borderId="0" xfId="0" applyFont="1">
      <alignment vertical="center"/>
    </xf>
    <xf numFmtId="0" fontId="73" fillId="0" borderId="0" xfId="0" applyFont="1">
      <alignment vertical="center"/>
    </xf>
    <xf numFmtId="0" fontId="75" fillId="0" borderId="0" xfId="0" applyFont="1" applyAlignment="1">
      <alignment horizontal="center" vertical="center"/>
    </xf>
    <xf numFmtId="0" fontId="76" fillId="0" borderId="0" xfId="0" applyFont="1">
      <alignment vertical="center"/>
    </xf>
    <xf numFmtId="0" fontId="10" fillId="0" borderId="0" xfId="43" applyAlignment="1"/>
    <xf numFmtId="0" fontId="39" fillId="0" borderId="0" xfId="42" applyFont="1" applyAlignment="1">
      <alignment horizontal="center" vertical="top"/>
    </xf>
    <xf numFmtId="0" fontId="60" fillId="0" borderId="0" xfId="43" applyFont="1">
      <alignment vertical="center"/>
    </xf>
    <xf numFmtId="0" fontId="62" fillId="0" borderId="0" xfId="43" applyFont="1">
      <alignment vertical="center"/>
    </xf>
    <xf numFmtId="0" fontId="10" fillId="0" borderId="0" xfId="43" applyAlignment="1">
      <alignment horizontal="center" vertical="center"/>
    </xf>
    <xf numFmtId="0" fontId="9" fillId="0" borderId="0" xfId="0" applyFont="1" applyAlignment="1">
      <alignment horizontal="left" vertical="top" wrapText="1" indent="11"/>
    </xf>
    <xf numFmtId="0" fontId="9" fillId="0" borderId="0" xfId="0" applyFont="1" applyAlignment="1">
      <alignment horizontal="left" vertical="top" wrapText="1" indent="14"/>
    </xf>
    <xf numFmtId="0" fontId="5" fillId="0" borderId="15" xfId="0" applyFont="1" applyBorder="1" applyAlignment="1">
      <alignment horizontal="left" vertical="top" wrapText="1"/>
    </xf>
    <xf numFmtId="0" fontId="63" fillId="0" borderId="0" xfId="0" applyFont="1">
      <alignment vertical="center"/>
    </xf>
    <xf numFmtId="0" fontId="34" fillId="0" borderId="0" xfId="0" applyFont="1" applyAlignment="1">
      <alignment horizontal="left" vertical="center"/>
    </xf>
    <xf numFmtId="0" fontId="29" fillId="0" borderId="0" xfId="42" applyFont="1" applyAlignment="1">
      <alignment vertical="center"/>
    </xf>
    <xf numFmtId="0" fontId="68" fillId="0" borderId="0" xfId="0" applyFont="1" applyAlignment="1">
      <alignment vertical="center" wrapText="1"/>
    </xf>
    <xf numFmtId="0" fontId="78" fillId="0" borderId="0" xfId="0" applyFont="1" applyAlignment="1">
      <alignment vertical="center" wrapText="1"/>
    </xf>
    <xf numFmtId="0" fontId="80" fillId="0" borderId="0" xfId="42" applyFont="1" applyAlignment="1">
      <alignment vertical="center" wrapText="1"/>
    </xf>
    <xf numFmtId="0" fontId="75" fillId="0" borderId="0" xfId="0" applyFont="1" applyAlignment="1">
      <alignment horizontal="left" vertical="center"/>
    </xf>
    <xf numFmtId="0" fontId="84" fillId="0" borderId="68" xfId="0" applyFont="1" applyBorder="1" applyAlignment="1">
      <alignment horizontal="center" vertical="center" wrapText="1"/>
    </xf>
    <xf numFmtId="0" fontId="84" fillId="0" borderId="70" xfId="0" applyFont="1" applyBorder="1" applyAlignment="1">
      <alignment horizontal="center" vertical="center" wrapText="1"/>
    </xf>
    <xf numFmtId="0" fontId="31" fillId="0" borderId="0" xfId="0" applyFont="1">
      <alignment vertical="center"/>
    </xf>
    <xf numFmtId="0" fontId="0" fillId="0" borderId="0" xfId="0" applyAlignment="1">
      <alignment horizontal="left" vertical="center"/>
    </xf>
    <xf numFmtId="0" fontId="82" fillId="0" borderId="0" xfId="0" applyFont="1" applyAlignment="1">
      <alignment horizontal="left" vertical="center" indent="1"/>
    </xf>
    <xf numFmtId="0" fontId="39" fillId="0" borderId="0" xfId="0" applyFont="1" applyAlignment="1">
      <alignment horizontal="left" vertical="center"/>
    </xf>
    <xf numFmtId="0" fontId="74" fillId="0" borderId="0" xfId="0" applyFont="1" applyAlignment="1">
      <alignment horizontal="left" vertical="center" indent="1"/>
    </xf>
    <xf numFmtId="0" fontId="74" fillId="0" borderId="0" xfId="0" applyFont="1">
      <alignment vertical="center"/>
    </xf>
    <xf numFmtId="0" fontId="90" fillId="0" borderId="0" xfId="0" applyFont="1">
      <alignment vertical="center"/>
    </xf>
    <xf numFmtId="0" fontId="90" fillId="0" borderId="0" xfId="0" applyFont="1" applyAlignment="1">
      <alignment vertical="center" wrapText="1"/>
    </xf>
    <xf numFmtId="0" fontId="74" fillId="0" borderId="0" xfId="0" applyFont="1" applyAlignment="1">
      <alignment horizontal="left" vertical="center"/>
    </xf>
    <xf numFmtId="0" fontId="83" fillId="0" borderId="80" xfId="0" applyFont="1" applyBorder="1">
      <alignment vertical="center"/>
    </xf>
    <xf numFmtId="0" fontId="76" fillId="0" borderId="69" xfId="0" applyFont="1" applyBorder="1" applyAlignment="1">
      <alignment vertical="center" shrinkToFit="1"/>
    </xf>
    <xf numFmtId="0" fontId="0" fillId="0" borderId="0" xfId="0" applyAlignment="1">
      <alignment horizontal="center" vertical="center" shrinkToFit="1"/>
    </xf>
    <xf numFmtId="0" fontId="0" fillId="32" borderId="80" xfId="42" applyFont="1" applyFill="1" applyBorder="1" applyAlignment="1">
      <alignment vertical="center"/>
    </xf>
    <xf numFmtId="0" fontId="0" fillId="0" borderId="74" xfId="0" applyBorder="1">
      <alignment vertical="center"/>
    </xf>
    <xf numFmtId="0" fontId="0" fillId="0" borderId="0" xfId="42" applyFont="1" applyAlignment="1">
      <alignment vertical="center" shrinkToFit="1"/>
    </xf>
    <xf numFmtId="0" fontId="0" fillId="0" borderId="17" xfId="0" applyBorder="1">
      <alignment vertical="center"/>
    </xf>
    <xf numFmtId="0" fontId="86" fillId="0" borderId="0" xfId="0" applyFont="1" applyAlignment="1">
      <alignment vertical="center" shrinkToFit="1"/>
    </xf>
    <xf numFmtId="0" fontId="77" fillId="0" borderId="0" xfId="0" applyFont="1">
      <alignment vertical="center"/>
    </xf>
    <xf numFmtId="0" fontId="93" fillId="0" borderId="0" xfId="0" applyFont="1" applyAlignment="1">
      <alignment horizontal="left" vertical="center"/>
    </xf>
    <xf numFmtId="0" fontId="0" fillId="0" borderId="77" xfId="0" applyBorder="1">
      <alignment vertical="center"/>
    </xf>
    <xf numFmtId="0" fontId="0" fillId="0" borderId="77" xfId="0" applyBorder="1" applyAlignment="1">
      <alignment vertical="center" wrapText="1"/>
    </xf>
    <xf numFmtId="0" fontId="0" fillId="0" borderId="150" xfId="42" applyFont="1" applyBorder="1" applyAlignment="1">
      <alignment vertical="center" shrinkToFit="1"/>
    </xf>
    <xf numFmtId="0" fontId="0" fillId="0" borderId="148" xfId="42" applyFont="1" applyBorder="1" applyAlignment="1">
      <alignment vertical="center" shrinkToFit="1"/>
    </xf>
    <xf numFmtId="0" fontId="0" fillId="0" borderId="149" xfId="42" applyFont="1" applyBorder="1" applyAlignment="1">
      <alignment vertical="center" shrinkToFit="1"/>
    </xf>
    <xf numFmtId="182" fontId="36" fillId="0" borderId="0" xfId="0" applyNumberFormat="1" applyFont="1" applyAlignment="1">
      <alignment vertical="top"/>
    </xf>
    <xf numFmtId="0" fontId="0" fillId="26" borderId="0" xfId="0" applyFill="1">
      <alignment vertical="center"/>
    </xf>
    <xf numFmtId="0" fontId="0" fillId="27" borderId="80" xfId="0" applyFill="1" applyBorder="1">
      <alignment vertical="center"/>
    </xf>
    <xf numFmtId="0" fontId="0" fillId="27" borderId="145" xfId="0" applyFill="1" applyBorder="1">
      <alignment vertical="center"/>
    </xf>
    <xf numFmtId="0" fontId="0" fillId="32" borderId="80" xfId="0" applyFill="1" applyBorder="1">
      <alignment vertical="center"/>
    </xf>
    <xf numFmtId="0" fontId="0" fillId="28" borderId="80" xfId="0" applyFill="1" applyBorder="1">
      <alignment vertical="center"/>
    </xf>
    <xf numFmtId="0" fontId="0" fillId="30" borderId="80" xfId="0" applyFill="1" applyBorder="1">
      <alignment vertical="center"/>
    </xf>
    <xf numFmtId="0" fontId="0" fillId="31" borderId="80" xfId="0" applyFill="1" applyBorder="1">
      <alignment vertical="center"/>
    </xf>
    <xf numFmtId="0" fontId="67" fillId="0" borderId="0" xfId="0" applyFont="1" applyAlignment="1">
      <alignment vertical="center" shrinkToFit="1"/>
    </xf>
    <xf numFmtId="0" fontId="1" fillId="0" borderId="0" xfId="42" applyAlignment="1">
      <alignment horizontal="center" vertical="center" wrapTex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5" fillId="36" borderId="109" xfId="0" applyFont="1" applyFill="1" applyBorder="1" applyAlignment="1">
      <alignment horizontal="center" vertical="center" shrinkToFit="1"/>
    </xf>
    <xf numFmtId="0" fontId="98" fillId="0" borderId="30" xfId="0" applyFont="1" applyBorder="1" applyAlignment="1">
      <alignment horizontal="center" vertical="center"/>
    </xf>
    <xf numFmtId="182" fontId="35" fillId="29" borderId="80" xfId="0" applyNumberFormat="1" applyFont="1" applyFill="1" applyBorder="1" applyAlignment="1">
      <alignment horizontal="center" vertical="center" shrinkToFit="1"/>
    </xf>
    <xf numFmtId="0" fontId="35" fillId="29" borderId="104" xfId="0" applyFont="1" applyFill="1" applyBorder="1" applyAlignment="1">
      <alignment horizontal="center" vertical="center"/>
    </xf>
    <xf numFmtId="0" fontId="35" fillId="29" borderId="109" xfId="0" applyFont="1" applyFill="1" applyBorder="1" applyAlignment="1">
      <alignment horizontal="center" vertical="center"/>
    </xf>
    <xf numFmtId="0" fontId="97" fillId="0" borderId="0" xfId="0" applyFont="1" applyAlignment="1">
      <alignment vertical="center" shrinkToFit="1"/>
    </xf>
    <xf numFmtId="0" fontId="101" fillId="0" borderId="0" xfId="0" applyFont="1" applyAlignment="1">
      <alignment vertical="center" wrapText="1" shrinkToFit="1"/>
    </xf>
    <xf numFmtId="0" fontId="98" fillId="0" borderId="32" xfId="0" applyFont="1" applyBorder="1" applyAlignment="1">
      <alignment horizontal="center" vertical="center"/>
    </xf>
    <xf numFmtId="0" fontId="36" fillId="0" borderId="0" xfId="0" applyFont="1" applyAlignment="1">
      <alignment horizontal="center" vertical="center" wrapText="1"/>
    </xf>
    <xf numFmtId="0" fontId="27" fillId="0" borderId="0" xfId="0" applyFont="1" applyAlignment="1">
      <alignment vertical="center" shrinkToFit="1"/>
    </xf>
    <xf numFmtId="0" fontId="36" fillId="37" borderId="23" xfId="0" applyFont="1" applyFill="1" applyBorder="1" applyAlignment="1">
      <alignment horizontal="center" vertical="center"/>
    </xf>
    <xf numFmtId="0" fontId="0" fillId="0" borderId="0" xfId="42" applyFont="1" applyAlignment="1">
      <alignment horizontal="center" vertical="center" shrinkToFit="1"/>
    </xf>
    <xf numFmtId="0" fontId="29" fillId="0" borderId="0" xfId="0" applyFont="1" applyAlignment="1">
      <alignment horizontal="right" vertical="center"/>
    </xf>
    <xf numFmtId="0" fontId="64" fillId="0" borderId="0" xfId="0" applyFont="1">
      <alignment vertical="center"/>
    </xf>
    <xf numFmtId="0" fontId="10" fillId="0" borderId="0" xfId="43" applyAlignment="1">
      <alignment horizontal="right" vertical="center"/>
    </xf>
    <xf numFmtId="3" fontId="119" fillId="0" borderId="156" xfId="42" applyNumberFormat="1" applyFont="1" applyBorder="1" applyAlignment="1">
      <alignment horizontal="center" vertical="center"/>
    </xf>
    <xf numFmtId="0" fontId="120" fillId="0" borderId="157" xfId="43" applyFont="1" applyBorder="1">
      <alignment vertical="center"/>
    </xf>
    <xf numFmtId="0" fontId="120" fillId="0" borderId="158" xfId="43" applyFont="1" applyBorder="1">
      <alignment vertical="center"/>
    </xf>
    <xf numFmtId="0" fontId="119" fillId="0" borderId="156" xfId="42" applyFont="1" applyBorder="1" applyAlignment="1">
      <alignment horizontal="center" vertical="center"/>
    </xf>
    <xf numFmtId="38" fontId="119" fillId="0" borderId="156" xfId="33" applyFont="1" applyBorder="1" applyAlignment="1">
      <alignment horizontal="center" vertical="center"/>
    </xf>
    <xf numFmtId="0" fontId="119" fillId="0" borderId="160" xfId="42" applyFont="1" applyBorder="1" applyAlignment="1">
      <alignment horizontal="center" vertical="center"/>
    </xf>
    <xf numFmtId="0" fontId="29" fillId="0" borderId="0" xfId="42" applyFont="1" applyAlignment="1">
      <alignment horizontal="center" vertical="center" shrinkToFit="1"/>
    </xf>
    <xf numFmtId="0" fontId="35" fillId="0" borderId="15" xfId="42" applyFont="1" applyBorder="1" applyAlignment="1">
      <alignment vertical="center"/>
    </xf>
    <xf numFmtId="0" fontId="106" fillId="39" borderId="0" xfId="0" applyFont="1" applyFill="1">
      <alignment vertical="center"/>
    </xf>
    <xf numFmtId="182" fontId="106" fillId="39" borderId="81" xfId="0" applyNumberFormat="1" applyFont="1" applyFill="1" applyBorder="1">
      <alignment vertical="center"/>
    </xf>
    <xf numFmtId="0" fontId="107" fillId="39" borderId="18" xfId="0" applyFont="1" applyFill="1" applyBorder="1" applyAlignment="1">
      <alignment horizontal="center" vertical="center" shrinkToFit="1"/>
    </xf>
    <xf numFmtId="0" fontId="106" fillId="39" borderId="26" xfId="0" applyFont="1" applyFill="1" applyBorder="1" applyAlignment="1">
      <alignment horizontal="center" vertical="center"/>
    </xf>
    <xf numFmtId="0" fontId="108" fillId="39" borderId="0" xfId="0" applyFont="1" applyFill="1">
      <alignment vertical="center"/>
    </xf>
    <xf numFmtId="182" fontId="108" fillId="39" borderId="29" xfId="0" applyNumberFormat="1" applyFont="1" applyFill="1" applyBorder="1">
      <alignment vertical="center"/>
    </xf>
    <xf numFmtId="0" fontId="109" fillId="39" borderId="15" xfId="0" applyFont="1" applyFill="1" applyBorder="1" applyAlignment="1">
      <alignment horizontal="center" vertical="center" shrinkToFit="1"/>
    </xf>
    <xf numFmtId="182" fontId="108" fillId="39" borderId="81" xfId="0" applyNumberFormat="1" applyFont="1" applyFill="1" applyBorder="1">
      <alignment vertical="center"/>
    </xf>
    <xf numFmtId="0" fontId="109" fillId="39" borderId="18" xfId="0" applyFont="1" applyFill="1" applyBorder="1" applyAlignment="1">
      <alignment horizontal="center" vertical="center" shrinkToFit="1"/>
    </xf>
    <xf numFmtId="0" fontId="108" fillId="39" borderId="26" xfId="0" applyFont="1" applyFill="1" applyBorder="1">
      <alignment vertical="center"/>
    </xf>
    <xf numFmtId="0" fontId="107" fillId="39" borderId="100" xfId="0" applyFont="1" applyFill="1" applyBorder="1" applyAlignment="1">
      <alignment horizontal="center" vertical="center" shrinkToFit="1"/>
    </xf>
    <xf numFmtId="0" fontId="38" fillId="35" borderId="101" xfId="42" applyFont="1" applyFill="1" applyBorder="1" applyAlignment="1">
      <alignment horizontal="center" vertical="center" wrapText="1" shrinkToFit="1"/>
    </xf>
    <xf numFmtId="0" fontId="40" fillId="0" borderId="80" xfId="0" applyFont="1" applyBorder="1" applyAlignment="1">
      <alignment vertical="center" shrinkToFit="1"/>
    </xf>
    <xf numFmtId="179" fontId="77" fillId="35" borderId="58" xfId="42" applyNumberFormat="1" applyFont="1" applyFill="1" applyBorder="1" applyAlignment="1">
      <alignment horizontal="left" vertical="center" shrinkToFit="1"/>
    </xf>
    <xf numFmtId="180" fontId="77" fillId="35" borderId="58" xfId="42" applyNumberFormat="1" applyFont="1" applyFill="1" applyBorder="1" applyAlignment="1">
      <alignment horizontal="left" vertical="center" shrinkToFit="1"/>
    </xf>
    <xf numFmtId="181" fontId="77" fillId="35" borderId="157" xfId="42" applyNumberFormat="1" applyFont="1" applyFill="1" applyBorder="1" applyAlignment="1">
      <alignment horizontal="left" vertical="center" shrinkToFit="1"/>
    </xf>
    <xf numFmtId="3" fontId="27" fillId="0" borderId="74" xfId="42" applyNumberFormat="1" applyFont="1" applyBorder="1" applyAlignment="1">
      <alignment horizontal="left" vertical="center" shrinkToFit="1"/>
    </xf>
    <xf numFmtId="0" fontId="120" fillId="0" borderId="169" xfId="43" applyFont="1" applyBorder="1" applyAlignment="1">
      <alignment horizontal="center" vertical="center"/>
    </xf>
    <xf numFmtId="0" fontId="120" fillId="0" borderId="169" xfId="43" applyFont="1" applyBorder="1" applyAlignment="1">
      <alignment horizontal="center" vertical="center" shrinkToFit="1"/>
    </xf>
    <xf numFmtId="0" fontId="120" fillId="0" borderId="171" xfId="43" applyFont="1" applyBorder="1" applyAlignment="1">
      <alignment horizontal="center" vertical="center" shrinkToFit="1"/>
    </xf>
    <xf numFmtId="0" fontId="119" fillId="0" borderId="175" xfId="42" applyFont="1" applyBorder="1" applyAlignment="1">
      <alignment horizontal="center" vertical="center" wrapText="1"/>
    </xf>
    <xf numFmtId="0" fontId="120" fillId="0" borderId="162" xfId="43" applyFont="1" applyBorder="1">
      <alignment vertical="center"/>
    </xf>
    <xf numFmtId="0" fontId="98" fillId="0" borderId="55" xfId="0" applyFont="1" applyBorder="1" applyAlignment="1" applyProtection="1">
      <alignment horizontal="center" vertical="center" shrinkToFit="1"/>
      <protection locked="0"/>
    </xf>
    <xf numFmtId="0" fontId="98" fillId="0" borderId="58" xfId="0" applyFont="1" applyBorder="1" applyAlignment="1" applyProtection="1">
      <alignment horizontal="center" vertical="center" shrinkToFit="1"/>
      <protection locked="0"/>
    </xf>
    <xf numFmtId="0" fontId="98" fillId="0" borderId="161" xfId="0" applyFont="1" applyBorder="1" applyAlignment="1" applyProtection="1">
      <alignment horizontal="center" vertical="center" shrinkToFit="1"/>
      <protection locked="0"/>
    </xf>
    <xf numFmtId="182" fontId="98" fillId="0" borderId="27" xfId="0" applyNumberFormat="1" applyFont="1" applyBorder="1" applyAlignment="1" applyProtection="1">
      <alignment vertical="center" wrapText="1"/>
      <protection locked="0"/>
    </xf>
    <xf numFmtId="182" fontId="98" fillId="0" borderId="31" xfId="0" applyNumberFormat="1" applyFont="1" applyBorder="1" applyAlignment="1" applyProtection="1">
      <alignment vertical="center" wrapText="1"/>
      <protection locked="0"/>
    </xf>
    <xf numFmtId="182" fontId="98" fillId="0" borderId="29" xfId="0" applyNumberFormat="1" applyFont="1" applyBorder="1" applyAlignment="1" applyProtection="1">
      <alignment vertical="center" wrapText="1"/>
      <protection locked="0"/>
    </xf>
    <xf numFmtId="0" fontId="98" fillId="0" borderId="30" xfId="0" applyFont="1" applyBorder="1" applyAlignment="1" applyProtection="1">
      <alignment horizontal="center" vertical="center"/>
      <protection locked="0"/>
    </xf>
    <xf numFmtId="0" fontId="98" fillId="0" borderId="28" xfId="0" applyFont="1" applyBorder="1" applyAlignment="1" applyProtection="1">
      <alignment horizontal="center" vertical="center"/>
      <protection locked="0"/>
    </xf>
    <xf numFmtId="0" fontId="98" fillId="0" borderId="32" xfId="0" applyFont="1" applyBorder="1" applyAlignment="1" applyProtection="1">
      <alignment horizontal="center" vertical="center"/>
      <protection locked="0"/>
    </xf>
    <xf numFmtId="182" fontId="98" fillId="0" borderId="29" xfId="0" applyNumberFormat="1" applyFont="1" applyBorder="1" applyProtection="1">
      <alignment vertical="center"/>
      <protection locked="0"/>
    </xf>
    <xf numFmtId="0" fontId="99" fillId="0" borderId="18" xfId="0" applyFont="1" applyBorder="1" applyAlignment="1" applyProtection="1">
      <alignment horizontal="center" vertical="center" shrinkToFit="1"/>
      <protection locked="0"/>
    </xf>
    <xf numFmtId="182" fontId="98" fillId="0" borderId="31" xfId="0" applyNumberFormat="1" applyFont="1" applyBorder="1" applyProtection="1">
      <alignment vertical="center"/>
      <protection locked="0"/>
    </xf>
    <xf numFmtId="0" fontId="99" fillId="0" borderId="107" xfId="0" applyFont="1" applyBorder="1" applyAlignment="1" applyProtection="1">
      <alignment horizontal="center" vertical="center" shrinkToFit="1"/>
      <protection locked="0"/>
    </xf>
    <xf numFmtId="0" fontId="99" fillId="0" borderId="15" xfId="0" applyFont="1" applyBorder="1" applyAlignment="1" applyProtection="1">
      <alignment horizontal="center" vertical="center" shrinkToFit="1"/>
      <protection locked="0"/>
    </xf>
    <xf numFmtId="0" fontId="98" fillId="0" borderId="15" xfId="0" applyFont="1" applyBorder="1" applyAlignment="1" applyProtection="1">
      <alignment horizontal="center" vertical="center"/>
      <protection locked="0"/>
    </xf>
    <xf numFmtId="182" fontId="98" fillId="0" borderId="101" xfId="0" applyNumberFormat="1" applyFont="1" applyBorder="1" applyProtection="1">
      <alignment vertical="center"/>
      <protection locked="0"/>
    </xf>
    <xf numFmtId="0" fontId="98" fillId="0" borderId="30" xfId="0" applyFont="1" applyBorder="1" applyProtection="1">
      <alignment vertical="center"/>
      <protection locked="0"/>
    </xf>
    <xf numFmtId="182" fontId="98" fillId="0" borderId="11" xfId="0" applyNumberFormat="1" applyFont="1" applyBorder="1" applyProtection="1">
      <alignment vertical="center"/>
      <protection locked="0"/>
    </xf>
    <xf numFmtId="0" fontId="98" fillId="0" borderId="108" xfId="0" applyFont="1" applyBorder="1" applyProtection="1">
      <alignment vertical="center"/>
      <protection locked="0"/>
    </xf>
    <xf numFmtId="0" fontId="99" fillId="0" borderId="16" xfId="0" applyFont="1" applyBorder="1" applyAlignment="1" applyProtection="1">
      <alignment horizontal="center" vertical="center" shrinkToFit="1"/>
      <protection locked="0"/>
    </xf>
    <xf numFmtId="0" fontId="35" fillId="0" borderId="74" xfId="0" applyFont="1" applyBorder="1" applyProtection="1">
      <alignment vertical="center"/>
      <protection locked="0"/>
    </xf>
    <xf numFmtId="0" fontId="0" fillId="0" borderId="0" xfId="0" applyProtection="1">
      <alignment vertical="center"/>
      <protection locked="0"/>
    </xf>
    <xf numFmtId="0" fontId="35" fillId="0" borderId="0" xfId="0" applyFont="1" applyProtection="1">
      <alignment vertical="center"/>
      <protection locked="0"/>
    </xf>
    <xf numFmtId="0" fontId="35" fillId="0" borderId="77" xfId="0" applyFont="1" applyBorder="1" applyProtection="1">
      <alignment vertical="center"/>
      <protection locked="0"/>
    </xf>
    <xf numFmtId="0" fontId="0" fillId="0" borderId="74" xfId="0" applyBorder="1" applyAlignment="1" applyProtection="1">
      <alignment vertical="top"/>
      <protection locked="0"/>
    </xf>
    <xf numFmtId="0" fontId="0" fillId="0" borderId="0" xfId="0" applyAlignment="1" applyProtection="1">
      <alignment vertical="top"/>
      <protection locked="0"/>
    </xf>
    <xf numFmtId="0" fontId="0" fillId="0" borderId="47" xfId="0" applyBorder="1" applyAlignment="1" applyProtection="1">
      <alignment vertical="top"/>
      <protection locked="0"/>
    </xf>
    <xf numFmtId="0" fontId="0" fillId="0" borderId="11" xfId="0" applyBorder="1" applyAlignment="1" applyProtection="1">
      <alignment vertical="top"/>
      <protection locked="0"/>
    </xf>
    <xf numFmtId="0" fontId="0" fillId="0" borderId="17" xfId="0" applyBorder="1" applyAlignment="1" applyProtection="1">
      <alignment vertical="top"/>
      <protection locked="0"/>
    </xf>
    <xf numFmtId="0" fontId="0" fillId="0" borderId="75" xfId="0" applyBorder="1" applyAlignment="1" applyProtection="1">
      <alignment vertical="top"/>
      <protection locked="0"/>
    </xf>
    <xf numFmtId="183" fontId="98" fillId="0" borderId="18" xfId="0" applyNumberFormat="1" applyFont="1" applyBorder="1" applyAlignment="1" applyProtection="1">
      <alignment vertical="center" wrapText="1"/>
      <protection locked="0"/>
    </xf>
    <xf numFmtId="183" fontId="98" fillId="0" borderId="15" xfId="0" applyNumberFormat="1" applyFont="1" applyBorder="1" applyAlignment="1" applyProtection="1">
      <alignment vertical="center" wrapText="1"/>
      <protection locked="0"/>
    </xf>
    <xf numFmtId="183" fontId="98" fillId="0" borderId="16" xfId="0" applyNumberFormat="1" applyFont="1" applyBorder="1" applyAlignment="1" applyProtection="1">
      <alignment vertical="center" wrapText="1"/>
      <protection locked="0"/>
    </xf>
    <xf numFmtId="182" fontId="98" fillId="0" borderId="81" xfId="0" applyNumberFormat="1" applyFont="1" applyBorder="1" applyAlignment="1" applyProtection="1">
      <alignment vertical="center" wrapText="1"/>
      <protection locked="0"/>
    </xf>
    <xf numFmtId="183" fontId="98" fillId="0" borderId="100" xfId="0" applyNumberFormat="1" applyFont="1" applyBorder="1" applyAlignment="1" applyProtection="1">
      <alignment vertical="center" wrapText="1"/>
      <protection locked="0"/>
    </xf>
    <xf numFmtId="0" fontId="98" fillId="0" borderId="26" xfId="0" applyFont="1" applyBorder="1" applyAlignment="1" applyProtection="1">
      <alignment horizontal="center" vertical="center"/>
      <protection locked="0"/>
    </xf>
    <xf numFmtId="182" fontId="98" fillId="0" borderId="106" xfId="0" applyNumberFormat="1" applyFont="1" applyBorder="1" applyAlignment="1" applyProtection="1">
      <alignment vertical="center" wrapText="1"/>
      <protection locked="0"/>
    </xf>
    <xf numFmtId="183" fontId="98" fillId="0" borderId="107" xfId="0" applyNumberFormat="1" applyFont="1" applyBorder="1" applyAlignment="1" applyProtection="1">
      <alignment vertical="center" wrapText="1"/>
      <protection locked="0"/>
    </xf>
    <xf numFmtId="0" fontId="98" fillId="0" borderId="108" xfId="0" applyFont="1" applyBorder="1" applyAlignment="1" applyProtection="1">
      <alignment horizontal="center" vertical="center"/>
      <protection locked="0"/>
    </xf>
    <xf numFmtId="0" fontId="0" fillId="0" borderId="27" xfId="0"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27" fillId="0" borderId="0" xfId="0" applyFont="1" applyProtection="1">
      <alignment vertical="center"/>
      <protection locked="0"/>
    </xf>
    <xf numFmtId="0" fontId="29"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13" fillId="0" borderId="76" xfId="0" applyFont="1" applyBorder="1" applyAlignment="1" applyProtection="1">
      <protection locked="0"/>
    </xf>
    <xf numFmtId="0" fontId="0" fillId="0" borderId="77" xfId="0" applyBorder="1" applyAlignment="1" applyProtection="1">
      <protection locked="0"/>
    </xf>
    <xf numFmtId="0" fontId="0" fillId="0" borderId="75" xfId="0" applyBorder="1" applyProtection="1">
      <alignment vertical="center"/>
      <protection locked="0"/>
    </xf>
    <xf numFmtId="0" fontId="1" fillId="0" borderId="18" xfId="0" applyFont="1"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100" fillId="0" borderId="15" xfId="0" applyFont="1" applyBorder="1" applyProtection="1">
      <alignment vertical="center"/>
      <protection locked="0"/>
    </xf>
    <xf numFmtId="0" fontId="71" fillId="0" borderId="0" xfId="0" applyFont="1" applyProtection="1">
      <alignment vertical="center"/>
      <protection locked="0"/>
    </xf>
    <xf numFmtId="0" fontId="71" fillId="0" borderId="49" xfId="0" applyFont="1" applyBorder="1" applyProtection="1">
      <alignment vertical="center"/>
      <protection locked="0"/>
    </xf>
    <xf numFmtId="0" fontId="72" fillId="0" borderId="0" xfId="0" applyFont="1" applyProtection="1">
      <alignment vertical="center"/>
      <protection locked="0"/>
    </xf>
    <xf numFmtId="0" fontId="72" fillId="0" borderId="118" xfId="0" applyFont="1" applyBorder="1" applyAlignment="1" applyProtection="1">
      <alignment horizontal="center" vertical="center"/>
      <protection locked="0"/>
    </xf>
    <xf numFmtId="0" fontId="72" fillId="0" borderId="90" xfId="0" applyFont="1" applyBorder="1" applyAlignment="1" applyProtection="1">
      <alignment horizontal="center" vertical="center"/>
      <protection locked="0"/>
    </xf>
    <xf numFmtId="0" fontId="79" fillId="0" borderId="0" xfId="0" applyFont="1" applyAlignment="1" applyProtection="1">
      <alignment horizontal="right" vertical="center"/>
      <protection locked="0"/>
    </xf>
    <xf numFmtId="56" fontId="72" fillId="34" borderId="139" xfId="0" applyNumberFormat="1" applyFont="1" applyFill="1" applyBorder="1" applyProtection="1">
      <alignment vertical="center"/>
      <protection locked="0"/>
    </xf>
    <xf numFmtId="0" fontId="73" fillId="0" borderId="0" xfId="0" applyFont="1" applyProtection="1">
      <alignment vertical="center"/>
      <protection locked="0"/>
    </xf>
    <xf numFmtId="56" fontId="72" fillId="0" borderId="71" xfId="0" applyNumberFormat="1" applyFont="1" applyBorder="1" applyAlignment="1" applyProtection="1">
      <alignment vertical="center" shrinkToFit="1"/>
      <protection locked="0"/>
    </xf>
    <xf numFmtId="0" fontId="73" fillId="0" borderId="71" xfId="0" applyFont="1" applyBorder="1" applyAlignment="1" applyProtection="1">
      <alignment vertical="center" shrinkToFit="1"/>
      <protection locked="0"/>
    </xf>
    <xf numFmtId="0" fontId="73" fillId="0" borderId="72" xfId="0" applyFont="1" applyBorder="1" applyAlignment="1" applyProtection="1">
      <alignment vertical="center" shrinkToFit="1"/>
      <protection locked="0"/>
    </xf>
    <xf numFmtId="0" fontId="35" fillId="0" borderId="20" xfId="42" applyFont="1" applyBorder="1" applyAlignment="1" applyProtection="1">
      <alignment vertical="center" shrinkToFit="1"/>
      <protection locked="0"/>
    </xf>
    <xf numFmtId="0" fontId="22" fillId="0" borderId="20" xfId="43" applyFont="1" applyBorder="1" applyAlignment="1" applyProtection="1">
      <alignment horizontal="left" vertical="center"/>
      <protection locked="0"/>
    </xf>
    <xf numFmtId="186" fontId="105" fillId="0" borderId="163" xfId="0" applyNumberFormat="1" applyFont="1" applyBorder="1" applyAlignment="1" applyProtection="1">
      <alignment horizontal="right" vertical="center" shrinkToFit="1"/>
      <protection locked="0"/>
    </xf>
    <xf numFmtId="3" fontId="1" fillId="0" borderId="101" xfId="42" applyNumberFormat="1" applyBorder="1" applyAlignment="1" applyProtection="1">
      <alignment horizontal="center" vertical="center" shrinkToFit="1"/>
      <protection locked="0"/>
    </xf>
    <xf numFmtId="3" fontId="1" fillId="0" borderId="95" xfId="42" applyNumberFormat="1" applyBorder="1" applyAlignment="1" applyProtection="1">
      <alignment horizontal="center" vertical="center" shrinkToFit="1"/>
      <protection locked="0"/>
    </xf>
    <xf numFmtId="0" fontId="5" fillId="0" borderId="0" xfId="0" applyFont="1" applyAlignment="1">
      <alignment horizontal="left" vertical="top" wrapText="1"/>
    </xf>
    <xf numFmtId="0" fontId="98" fillId="0" borderId="176" xfId="0" applyFont="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9" fillId="0" borderId="25" xfId="0" applyFont="1" applyBorder="1" applyAlignment="1">
      <alignment horizontal="center" vertical="center" shrinkToFit="1"/>
    </xf>
    <xf numFmtId="0" fontId="41" fillId="0" borderId="59" xfId="0" applyFont="1" applyBorder="1" applyAlignment="1">
      <alignment horizontal="center" vertical="center" shrinkToFit="1"/>
    </xf>
    <xf numFmtId="0" fontId="0" fillId="0" borderId="22" xfId="0" applyBorder="1">
      <alignment vertical="center"/>
    </xf>
    <xf numFmtId="0" fontId="5" fillId="0" borderId="182"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0" xfId="0" applyAlignment="1">
      <alignment horizontal="right" vertical="center" shrinkToFit="1"/>
    </xf>
    <xf numFmtId="0" fontId="4" fillId="0" borderId="34" xfId="0" applyFont="1" applyBorder="1" applyAlignment="1">
      <alignment horizontal="right" vertical="center" shrinkToFit="1"/>
    </xf>
    <xf numFmtId="0" fontId="4" fillId="0" borderId="64" xfId="0" applyFont="1" applyBorder="1" applyAlignment="1">
      <alignment horizontal="right" vertical="center" shrinkToFit="1"/>
    </xf>
    <xf numFmtId="0" fontId="122" fillId="0" borderId="0" xfId="0" applyFont="1" applyAlignment="1">
      <alignment vertical="center" wrapText="1"/>
    </xf>
    <xf numFmtId="0" fontId="122" fillId="0" borderId="33" xfId="0" applyFont="1" applyBorder="1" applyAlignment="1">
      <alignment vertical="center" wrapText="1"/>
    </xf>
    <xf numFmtId="0" fontId="44" fillId="0" borderId="23" xfId="0" applyFont="1" applyBorder="1" applyAlignment="1">
      <alignment horizontal="left" vertical="top" wrapText="1"/>
    </xf>
    <xf numFmtId="0" fontId="42" fillId="0" borderId="15" xfId="0" applyFont="1" applyBorder="1" applyAlignment="1">
      <alignment horizontal="left" vertical="top" wrapText="1"/>
    </xf>
    <xf numFmtId="0" fontId="5" fillId="0" borderId="0" xfId="0" applyFont="1" applyAlignment="1">
      <alignment vertical="center" shrinkToFit="1"/>
    </xf>
    <xf numFmtId="0" fontId="4" fillId="0" borderId="0" xfId="0" applyFont="1" applyAlignment="1">
      <alignment vertical="center" shrinkToFit="1"/>
    </xf>
    <xf numFmtId="0" fontId="4" fillId="0" borderId="0" xfId="0" applyFont="1" applyAlignment="1">
      <alignment vertical="top" wrapText="1"/>
    </xf>
    <xf numFmtId="0" fontId="0" fillId="0" borderId="188" xfId="0" applyBorder="1" applyAlignment="1">
      <alignment vertical="top" wrapText="1"/>
    </xf>
    <xf numFmtId="0" fontId="4" fillId="0" borderId="188" xfId="0" applyFont="1" applyBorder="1" applyAlignment="1">
      <alignment vertical="top" wrapText="1"/>
    </xf>
    <xf numFmtId="0" fontId="9" fillId="0" borderId="0" xfId="0" applyFont="1" applyAlignment="1">
      <alignment horizontal="center" vertical="center" shrinkToFit="1"/>
    </xf>
    <xf numFmtId="0" fontId="4" fillId="0" borderId="23" xfId="0" applyFont="1" applyBorder="1" applyAlignment="1">
      <alignment horizontal="left" vertical="top" wrapText="1"/>
    </xf>
    <xf numFmtId="0" fontId="4" fillId="35" borderId="182" xfId="0" applyFont="1" applyFill="1" applyBorder="1" applyAlignment="1">
      <alignment horizontal="justify" vertical="center" shrinkToFit="1"/>
    </xf>
    <xf numFmtId="0" fontId="4" fillId="35" borderId="15" xfId="0" applyFont="1" applyFill="1" applyBorder="1" applyAlignment="1">
      <alignment horizontal="justify" vertical="center" shrinkToFit="1"/>
    </xf>
    <xf numFmtId="0" fontId="4" fillId="35" borderId="186" xfId="0" applyFont="1" applyFill="1" applyBorder="1" applyAlignment="1">
      <alignment horizontal="justify" vertical="center" shrinkToFit="1"/>
    </xf>
    <xf numFmtId="0" fontId="0" fillId="0" borderId="17" xfId="0" applyBorder="1" applyProtection="1">
      <alignment vertical="center"/>
      <protection locked="0"/>
    </xf>
    <xf numFmtId="0" fontId="0" fillId="0" borderId="0" xfId="0" applyAlignment="1">
      <alignment horizontal="right" vertical="center"/>
    </xf>
    <xf numFmtId="0" fontId="0" fillId="0" borderId="77" xfId="0" applyBorder="1" applyProtection="1">
      <alignment vertical="center"/>
      <protection locked="0"/>
    </xf>
    <xf numFmtId="0" fontId="0" fillId="0" borderId="11" xfId="0" applyBorder="1" applyProtection="1">
      <alignment vertical="center"/>
      <protection locked="0"/>
    </xf>
    <xf numFmtId="0" fontId="0" fillId="0" borderId="104" xfId="0" applyBorder="1" applyAlignment="1">
      <alignment horizontal="center" vertical="center"/>
    </xf>
    <xf numFmtId="177" fontId="27" fillId="0" borderId="0" xfId="0" applyNumberFormat="1" applyFont="1" applyAlignment="1">
      <alignment horizontal="right" vertical="center"/>
    </xf>
    <xf numFmtId="0" fontId="1" fillId="0" borderId="20" xfId="0" applyFont="1"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9" xfId="0" applyBorder="1" applyAlignment="1" applyProtection="1">
      <alignment horizontal="center" vertical="center" shrinkToFit="1"/>
      <protection locked="0"/>
    </xf>
    <xf numFmtId="0" fontId="0" fillId="0" borderId="35"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72" fillId="26" borderId="83" xfId="0" applyFont="1" applyFill="1" applyBorder="1" applyAlignment="1" applyProtection="1">
      <alignment horizontal="center" vertical="center"/>
      <protection locked="0"/>
    </xf>
    <xf numFmtId="0" fontId="72" fillId="26" borderId="82" xfId="0" applyFont="1" applyFill="1" applyBorder="1" applyAlignment="1" applyProtection="1">
      <alignment horizontal="center" vertical="center"/>
      <protection locked="0"/>
    </xf>
    <xf numFmtId="0" fontId="72" fillId="34" borderId="127" xfId="0" applyFont="1" applyFill="1" applyBorder="1" applyAlignment="1" applyProtection="1">
      <alignment horizontal="center" vertical="center"/>
      <protection locked="0"/>
    </xf>
    <xf numFmtId="0" fontId="72" fillId="0" borderId="82" xfId="0" applyFont="1" applyBorder="1" applyAlignment="1" applyProtection="1">
      <alignment horizontal="center" vertical="center"/>
      <protection locked="0"/>
    </xf>
    <xf numFmtId="0" fontId="90" fillId="40" borderId="80" xfId="0" applyFont="1" applyFill="1" applyBorder="1">
      <alignment vertical="center"/>
    </xf>
    <xf numFmtId="0" fontId="90" fillId="40" borderId="97" xfId="0" applyFont="1" applyFill="1" applyBorder="1">
      <alignment vertical="center"/>
    </xf>
    <xf numFmtId="0" fontId="0" fillId="40" borderId="14" xfId="0" applyFill="1" applyBorder="1">
      <alignment vertical="center"/>
    </xf>
    <xf numFmtId="0" fontId="0" fillId="0" borderId="74" xfId="0" applyBorder="1" applyAlignment="1">
      <alignment horizontal="center" vertical="center" shrinkToFit="1"/>
    </xf>
    <xf numFmtId="20" fontId="0" fillId="0" borderId="0" xfId="0" applyNumberFormat="1" applyAlignment="1">
      <alignment vertical="center" shrinkToFit="1"/>
    </xf>
    <xf numFmtId="3" fontId="27" fillId="0" borderId="0" xfId="42" applyNumberFormat="1" applyFont="1" applyAlignment="1">
      <alignment horizontal="left" vertical="center" shrinkToFit="1"/>
    </xf>
    <xf numFmtId="0" fontId="99" fillId="0" borderId="198" xfId="0" applyFont="1" applyBorder="1" applyAlignment="1" applyProtection="1">
      <alignment vertical="center" shrinkToFit="1"/>
      <protection locked="0"/>
    </xf>
    <xf numFmtId="0" fontId="98" fillId="0" borderId="198" xfId="0" applyFont="1" applyBorder="1" applyProtection="1">
      <alignment vertical="center"/>
      <protection locked="0"/>
    </xf>
    <xf numFmtId="3" fontId="27" fillId="0" borderId="0" xfId="42" applyNumberFormat="1" applyFont="1" applyAlignment="1" applyProtection="1">
      <alignment horizontal="left" vertical="center" shrinkToFit="1"/>
      <protection locked="0"/>
    </xf>
    <xf numFmtId="3" fontId="27" fillId="0" borderId="74" xfId="42" applyNumberFormat="1" applyFont="1" applyBorder="1" applyAlignment="1" applyProtection="1">
      <alignment horizontal="left" vertical="center" shrinkToFit="1"/>
      <protection locked="0"/>
    </xf>
    <xf numFmtId="182" fontId="98" fillId="0" borderId="202" xfId="0" applyNumberFormat="1" applyFont="1" applyBorder="1" applyAlignment="1" applyProtection="1">
      <alignment vertical="center" wrapText="1"/>
      <protection locked="0"/>
    </xf>
    <xf numFmtId="0" fontId="98" fillId="0" borderId="204" xfId="0" applyFont="1" applyBorder="1" applyAlignment="1" applyProtection="1">
      <alignment horizontal="center" vertical="center"/>
      <protection locked="0"/>
    </xf>
    <xf numFmtId="0" fontId="0" fillId="0" borderId="74" xfId="0" applyBorder="1" applyProtection="1">
      <alignment vertical="center"/>
      <protection locked="0"/>
    </xf>
    <xf numFmtId="0" fontId="0" fillId="0" borderId="207" xfId="0" applyBorder="1" applyAlignment="1" applyProtection="1">
      <alignment horizontal="center" vertical="center"/>
      <protection locked="0"/>
    </xf>
    <xf numFmtId="0" fontId="67" fillId="0" borderId="0" xfId="0" applyFont="1" applyProtection="1">
      <alignment vertical="center"/>
      <protection locked="0"/>
    </xf>
    <xf numFmtId="0" fontId="66" fillId="0" borderId="0" xfId="42" applyFont="1" applyAlignment="1" applyProtection="1">
      <alignment vertical="center"/>
      <protection locked="0"/>
    </xf>
    <xf numFmtId="0" fontId="0" fillId="0" borderId="0" xfId="42" applyFont="1" applyAlignment="1" applyProtection="1">
      <alignment vertical="center" shrinkToFit="1"/>
      <protection locked="0"/>
    </xf>
    <xf numFmtId="178" fontId="0" fillId="39" borderId="47" xfId="0" applyNumberFormat="1" applyFill="1" applyBorder="1" applyProtection="1">
      <alignment vertical="center"/>
      <protection locked="0"/>
    </xf>
    <xf numFmtId="0" fontId="69" fillId="0" borderId="20" xfId="0" applyFont="1" applyBorder="1" applyAlignment="1" applyProtection="1">
      <alignment horizontal="center" vertical="center" wrapText="1"/>
      <protection locked="0"/>
    </xf>
    <xf numFmtId="178" fontId="0" fillId="39" borderId="135" xfId="0" applyNumberFormat="1" applyFill="1" applyBorder="1" applyAlignment="1" applyProtection="1">
      <alignment horizontal="right" vertical="center"/>
      <protection locked="0"/>
    </xf>
    <xf numFmtId="0" fontId="105" fillId="0" borderId="0" xfId="0" applyFont="1" applyAlignment="1">
      <alignment horizontal="left" vertical="center" shrinkToFit="1"/>
    </xf>
    <xf numFmtId="0" fontId="35" fillId="0" borderId="146" xfId="0" applyFont="1" applyBorder="1" applyAlignment="1">
      <alignment vertical="center" shrinkToFit="1"/>
    </xf>
    <xf numFmtId="182" fontId="27" fillId="0" borderId="11" xfId="0" applyNumberFormat="1" applyFont="1" applyBorder="1" applyProtection="1">
      <alignment vertical="center"/>
      <protection locked="0"/>
    </xf>
    <xf numFmtId="0" fontId="108" fillId="0" borderId="0" xfId="0" applyFont="1">
      <alignment vertical="center"/>
    </xf>
    <xf numFmtId="0" fontId="101" fillId="0" borderId="0" xfId="0" applyFont="1" applyAlignment="1" applyProtection="1">
      <alignment horizontal="center" vertical="center" wrapText="1" shrinkToFit="1"/>
      <protection locked="0"/>
    </xf>
    <xf numFmtId="182" fontId="105" fillId="0" borderId="17" xfId="0" applyNumberFormat="1" applyFont="1" applyBorder="1" applyAlignment="1">
      <alignment horizontal="left" vertical="center" wrapText="1"/>
    </xf>
    <xf numFmtId="0" fontId="99" fillId="0" borderId="0" xfId="0" applyFont="1" applyAlignment="1" applyProtection="1">
      <alignment horizontal="center" vertical="center" shrinkToFit="1"/>
      <protection locked="0"/>
    </xf>
    <xf numFmtId="0" fontId="98" fillId="0" borderId="0" xfId="0" applyFont="1" applyAlignment="1" applyProtection="1">
      <alignment horizontal="center" vertical="center"/>
      <protection locked="0"/>
    </xf>
    <xf numFmtId="182" fontId="98" fillId="0" borderId="0" xfId="0" applyNumberFormat="1" applyFont="1" applyAlignment="1" applyProtection="1">
      <alignment vertical="center" wrapText="1"/>
      <protection locked="0"/>
    </xf>
    <xf numFmtId="183" fontId="98" fillId="0" borderId="0" xfId="0" applyNumberFormat="1" applyFont="1" applyAlignment="1" applyProtection="1">
      <alignment vertical="center" wrapText="1"/>
      <protection locked="0"/>
    </xf>
    <xf numFmtId="0" fontId="105" fillId="0" borderId="0" xfId="0" applyFont="1" applyAlignment="1">
      <alignment horizontal="center" vertical="center" shrinkToFit="1"/>
    </xf>
    <xf numFmtId="0" fontId="36" fillId="0" borderId="125" xfId="0" applyFont="1" applyBorder="1">
      <alignment vertical="center"/>
    </xf>
    <xf numFmtId="0" fontId="35" fillId="0" borderId="48" xfId="0" applyFont="1" applyBorder="1">
      <alignment vertical="center"/>
    </xf>
    <xf numFmtId="0" fontId="35" fillId="0" borderId="140" xfId="0" applyFont="1" applyBorder="1">
      <alignment vertical="center"/>
    </xf>
    <xf numFmtId="0" fontId="39" fillId="29" borderId="13" xfId="0" applyFont="1" applyFill="1" applyBorder="1" applyAlignment="1">
      <alignment horizontal="center" vertical="center"/>
    </xf>
    <xf numFmtId="0" fontId="27" fillId="0" borderId="104" xfId="0" applyFont="1" applyBorder="1">
      <alignment vertical="center"/>
    </xf>
    <xf numFmtId="0" fontId="0" fillId="0" borderId="109" xfId="0" applyBorder="1">
      <alignment vertical="center"/>
    </xf>
    <xf numFmtId="0" fontId="0" fillId="0" borderId="14" xfId="0" applyBorder="1">
      <alignment vertical="center"/>
    </xf>
    <xf numFmtId="0" fontId="32" fillId="0" borderId="0" xfId="0" applyFont="1" applyAlignment="1">
      <alignment horizontal="center" vertical="center"/>
    </xf>
    <xf numFmtId="0" fontId="39" fillId="0" borderId="0" xfId="0" applyFont="1" applyAlignment="1">
      <alignment horizontal="right" vertical="center"/>
    </xf>
    <xf numFmtId="0" fontId="39" fillId="0" borderId="0" xfId="0" applyFont="1" applyAlignment="1">
      <alignment horizontal="center" vertical="center"/>
    </xf>
    <xf numFmtId="0" fontId="39" fillId="0" borderId="145" xfId="0" applyFont="1" applyBorder="1" applyAlignment="1">
      <alignment horizontal="right" vertical="center"/>
    </xf>
    <xf numFmtId="0" fontId="36" fillId="0" borderId="0" xfId="0" applyFont="1" applyAlignment="1">
      <alignment horizontal="center" vertical="center" shrinkToFit="1"/>
    </xf>
    <xf numFmtId="0" fontId="0" fillId="39" borderId="211" xfId="0" applyFill="1" applyBorder="1" applyAlignment="1">
      <alignment horizontal="center" vertical="center"/>
    </xf>
    <xf numFmtId="0" fontId="1" fillId="39" borderId="214" xfId="0" applyFont="1" applyFill="1" applyBorder="1" applyAlignment="1">
      <alignment horizontal="center" vertical="center"/>
    </xf>
    <xf numFmtId="0" fontId="0" fillId="39" borderId="214" xfId="0" applyFill="1" applyBorder="1" applyAlignment="1" applyProtection="1">
      <alignment horizontal="center" vertical="center" shrinkToFit="1"/>
      <protection locked="0"/>
    </xf>
    <xf numFmtId="0" fontId="0" fillId="39" borderId="215" xfId="0" applyFill="1" applyBorder="1" applyAlignment="1">
      <alignment horizontal="center" vertical="center"/>
    </xf>
    <xf numFmtId="0" fontId="0" fillId="0" borderId="18" xfId="0" applyBorder="1" applyAlignment="1" applyProtection="1">
      <alignment horizontal="center" vertical="center" shrinkToFit="1"/>
      <protection locked="0"/>
    </xf>
    <xf numFmtId="0" fontId="0" fillId="0" borderId="216" xfId="0" applyBorder="1" applyAlignment="1" applyProtection="1">
      <alignment horizontal="center" vertical="center" shrinkToFit="1"/>
      <protection locked="0"/>
    </xf>
    <xf numFmtId="0" fontId="35" fillId="0" borderId="77" xfId="0" applyFont="1" applyBorder="1" applyAlignment="1" applyProtection="1">
      <alignment horizontal="center" vertical="center"/>
      <protection locked="0"/>
    </xf>
    <xf numFmtId="0" fontId="0" fillId="0" borderId="100"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132" fillId="0" borderId="0" xfId="0" applyFont="1" applyAlignment="1">
      <alignment horizontal="left" vertical="center" indent="1"/>
    </xf>
    <xf numFmtId="0" fontId="0" fillId="0" borderId="0" xfId="0" applyAlignment="1" applyProtection="1">
      <alignment horizontal="center" vertical="center"/>
      <protection locked="0"/>
    </xf>
    <xf numFmtId="0" fontId="29" fillId="39" borderId="76" xfId="0" applyFont="1" applyFill="1" applyBorder="1" applyProtection="1">
      <alignment vertical="center"/>
      <protection locked="0"/>
    </xf>
    <xf numFmtId="0" fontId="27" fillId="39" borderId="42" xfId="0" applyFont="1" applyFill="1" applyBorder="1" applyProtection="1">
      <alignment vertical="center"/>
      <protection locked="0"/>
    </xf>
    <xf numFmtId="0" fontId="0" fillId="39" borderId="31" xfId="0" applyFill="1" applyBorder="1" applyAlignment="1" applyProtection="1">
      <alignment horizontal="center" vertical="center"/>
      <protection locked="0"/>
    </xf>
    <xf numFmtId="0" fontId="0" fillId="39" borderId="32" xfId="0" applyFill="1" applyBorder="1" applyAlignment="1" applyProtection="1">
      <alignment horizontal="center" vertical="center"/>
      <protection locked="0"/>
    </xf>
    <xf numFmtId="0" fontId="35" fillId="39" borderId="150" xfId="0" applyFont="1" applyFill="1" applyBorder="1" applyAlignment="1" applyProtection="1">
      <alignment horizontal="center" vertical="center"/>
      <protection locked="0"/>
    </xf>
    <xf numFmtId="0" fontId="35" fillId="0" borderId="27" xfId="0" applyFont="1" applyBorder="1" applyProtection="1">
      <alignment vertical="center"/>
      <protection locked="0"/>
    </xf>
    <xf numFmtId="0" fontId="35" fillId="0" borderId="28" xfId="0" applyFont="1" applyBorder="1" applyProtection="1">
      <alignment vertical="center"/>
      <protection locked="0"/>
    </xf>
    <xf numFmtId="0" fontId="35" fillId="0" borderId="29" xfId="0" applyFont="1" applyBorder="1" applyProtection="1">
      <alignment vertical="center"/>
      <protection locked="0"/>
    </xf>
    <xf numFmtId="0" fontId="35" fillId="0" borderId="30" xfId="0" applyFont="1" applyBorder="1" applyProtection="1">
      <alignment vertical="center"/>
      <protection locked="0"/>
    </xf>
    <xf numFmtId="0" fontId="35" fillId="39" borderId="148" xfId="0" applyFont="1" applyFill="1" applyBorder="1" applyAlignment="1" applyProtection="1">
      <alignment horizontal="center" vertical="center"/>
      <protection locked="0"/>
    </xf>
    <xf numFmtId="0" fontId="35" fillId="39" borderId="149" xfId="0" applyFont="1" applyFill="1" applyBorder="1" applyAlignment="1" applyProtection="1">
      <alignment horizontal="center" vertical="center"/>
      <protection locked="0"/>
    </xf>
    <xf numFmtId="0" fontId="35" fillId="0" borderId="31" xfId="0" applyFont="1" applyBorder="1" applyProtection="1">
      <alignment vertical="center"/>
      <protection locked="0"/>
    </xf>
    <xf numFmtId="0" fontId="35" fillId="0" borderId="32" xfId="0" applyFont="1" applyBorder="1" applyProtection="1">
      <alignment vertical="center"/>
      <protection locked="0"/>
    </xf>
    <xf numFmtId="0" fontId="0" fillId="0" borderId="103" xfId="0" applyBorder="1" applyProtection="1">
      <alignment vertical="center"/>
      <protection locked="0"/>
    </xf>
    <xf numFmtId="0" fontId="27" fillId="0" borderId="24" xfId="0" applyFont="1" applyBorder="1" applyProtection="1">
      <alignment vertical="center"/>
      <protection locked="0"/>
    </xf>
    <xf numFmtId="0" fontId="35" fillId="0" borderId="17" xfId="0" applyFont="1" applyBorder="1" applyAlignment="1" applyProtection="1">
      <alignment horizontal="center" vertical="center"/>
      <protection locked="0"/>
    </xf>
    <xf numFmtId="0" fontId="35" fillId="0" borderId="94" xfId="0" applyFont="1" applyBorder="1" applyAlignment="1" applyProtection="1">
      <alignment horizontal="center" vertical="center"/>
      <protection locked="0"/>
    </xf>
    <xf numFmtId="0" fontId="32" fillId="0" borderId="98" xfId="0" applyFont="1" applyBorder="1" applyAlignment="1">
      <alignment horizontal="center" vertical="center"/>
    </xf>
    <xf numFmtId="0" fontId="29" fillId="37" borderId="29" xfId="0" applyFont="1" applyFill="1" applyBorder="1">
      <alignment vertical="center"/>
    </xf>
    <xf numFmtId="0" fontId="36" fillId="37" borderId="30" xfId="0" applyFont="1" applyFill="1" applyBorder="1" applyAlignment="1">
      <alignment horizontal="center" vertical="center"/>
    </xf>
    <xf numFmtId="0" fontId="36" fillId="27" borderId="148" xfId="0" applyFont="1" applyFill="1" applyBorder="1" applyAlignment="1">
      <alignment horizontal="center" vertical="center" shrinkToFit="1"/>
    </xf>
    <xf numFmtId="0" fontId="36" fillId="29" borderId="29" xfId="0" applyFont="1" applyFill="1" applyBorder="1" applyAlignment="1">
      <alignment horizontal="center" vertical="center"/>
    </xf>
    <xf numFmtId="0" fontId="36" fillId="29" borderId="30" xfId="0" applyFont="1" applyFill="1" applyBorder="1" applyAlignment="1">
      <alignment horizontal="center" vertical="center"/>
    </xf>
    <xf numFmtId="0" fontId="1" fillId="0" borderId="30" xfId="0" applyFont="1" applyBorder="1" applyAlignment="1">
      <alignment vertical="center" shrinkToFit="1"/>
    </xf>
    <xf numFmtId="0" fontId="29" fillId="0" borderId="148" xfId="0" applyFont="1" applyBorder="1" applyAlignment="1">
      <alignment horizontal="left" vertical="center" shrinkToFit="1"/>
    </xf>
    <xf numFmtId="0" fontId="27" fillId="0" borderId="29" xfId="0" applyFont="1" applyBorder="1" applyAlignment="1">
      <alignment vertical="center" shrinkToFit="1"/>
    </xf>
    <xf numFmtId="0" fontId="29" fillId="0" borderId="149" xfId="0" applyFont="1" applyBorder="1" applyAlignment="1">
      <alignment horizontal="left" vertical="center" shrinkToFit="1"/>
    </xf>
    <xf numFmtId="0" fontId="29" fillId="0" borderId="0" xfId="0" applyFont="1" applyAlignment="1">
      <alignment horizontal="left" vertical="center" shrinkToFit="1"/>
    </xf>
    <xf numFmtId="0" fontId="27" fillId="0" borderId="0" xfId="0" applyFont="1" applyAlignment="1">
      <alignment horizontal="left" vertical="center" shrinkToFit="1"/>
    </xf>
    <xf numFmtId="0" fontId="27" fillId="0" borderId="16" xfId="0" applyFont="1" applyBorder="1" applyAlignment="1">
      <alignment horizontal="left" vertical="center"/>
    </xf>
    <xf numFmtId="0" fontId="1" fillId="0" borderId="32" xfId="0" applyFont="1" applyBorder="1" applyAlignment="1">
      <alignment vertical="center" shrinkToFit="1"/>
    </xf>
    <xf numFmtId="0" fontId="27" fillId="0" borderId="31" xfId="0" applyFont="1" applyBorder="1" applyAlignment="1">
      <alignment vertical="center" shrinkToFit="1"/>
    </xf>
    <xf numFmtId="0" fontId="86" fillId="0" borderId="77" xfId="0" applyFont="1" applyBorder="1" applyAlignment="1">
      <alignment horizontal="center" vertical="center" shrinkToFit="1"/>
    </xf>
    <xf numFmtId="0" fontId="86" fillId="0" borderId="0" xfId="0" applyFont="1" applyAlignment="1">
      <alignment horizontal="center" vertical="center" shrinkToFit="1"/>
    </xf>
    <xf numFmtId="0" fontId="105" fillId="0" borderId="0" xfId="0" applyFont="1" applyAlignment="1">
      <alignment vertical="center" shrinkToFit="1"/>
    </xf>
    <xf numFmtId="182" fontId="105" fillId="0" borderId="0" xfId="0" applyNumberFormat="1" applyFont="1" applyAlignment="1">
      <alignment vertical="center" wrapText="1"/>
    </xf>
    <xf numFmtId="0" fontId="97" fillId="0" borderId="0" xfId="0" applyFont="1" applyAlignment="1" applyProtection="1">
      <alignment horizontal="center" vertical="center" shrinkToFit="1"/>
      <protection locked="0"/>
    </xf>
    <xf numFmtId="0" fontId="35" fillId="0" borderId="0" xfId="0" applyFont="1" applyAlignment="1" applyProtection="1">
      <alignment vertical="center" shrinkToFit="1"/>
      <protection locked="0"/>
    </xf>
    <xf numFmtId="0" fontId="35" fillId="0" borderId="17" xfId="0" applyFont="1" applyBorder="1" applyAlignment="1">
      <alignment horizontal="center" vertical="center"/>
    </xf>
    <xf numFmtId="0" fontId="39" fillId="0" borderId="17" xfId="0" applyFont="1" applyBorder="1" applyAlignment="1">
      <alignment horizontal="center" vertical="center"/>
    </xf>
    <xf numFmtId="0" fontId="0" fillId="0" borderId="17" xfId="0" applyBorder="1" applyAlignment="1">
      <alignment horizontal="center" vertical="center"/>
    </xf>
    <xf numFmtId="0" fontId="94" fillId="0" borderId="0" xfId="0" applyFont="1" applyAlignment="1">
      <alignment vertical="center" wrapText="1"/>
    </xf>
    <xf numFmtId="0" fontId="94" fillId="0" borderId="0" xfId="0" applyFont="1">
      <alignment vertical="center"/>
    </xf>
    <xf numFmtId="0" fontId="135" fillId="0" borderId="74" xfId="0" applyFont="1" applyBorder="1" applyProtection="1">
      <alignment vertical="center"/>
      <protection locked="0"/>
    </xf>
    <xf numFmtId="0" fontId="35" fillId="0" borderId="47" xfId="0" applyFont="1" applyBorder="1" applyAlignment="1">
      <alignment horizontal="center" vertical="center" shrinkToFit="1"/>
    </xf>
    <xf numFmtId="0" fontId="35" fillId="0" borderId="0" xfId="0" applyFont="1" applyAlignment="1">
      <alignment vertical="center" shrinkToFit="1"/>
    </xf>
    <xf numFmtId="0" fontId="77" fillId="0" borderId="76" xfId="0" applyFont="1" applyBorder="1">
      <alignment vertical="center"/>
    </xf>
    <xf numFmtId="0" fontId="94" fillId="0" borderId="77" xfId="0" applyFont="1" applyBorder="1" applyAlignment="1">
      <alignment vertical="center" wrapText="1"/>
    </xf>
    <xf numFmtId="0" fontId="94" fillId="0" borderId="42" xfId="0" applyFont="1" applyBorder="1">
      <alignment vertical="center"/>
    </xf>
    <xf numFmtId="0" fontId="39" fillId="29" borderId="77" xfId="0" applyFont="1" applyFill="1" applyBorder="1" applyAlignment="1">
      <alignment horizontal="center" vertical="center"/>
    </xf>
    <xf numFmtId="0" fontId="0" fillId="29" borderId="77" xfId="0" applyFill="1" applyBorder="1" applyAlignment="1">
      <alignment horizontal="center" vertical="center"/>
    </xf>
    <xf numFmtId="0" fontId="39" fillId="29" borderId="228" xfId="0" applyFont="1" applyFill="1" applyBorder="1" applyAlignment="1">
      <alignment horizontal="center" vertical="center"/>
    </xf>
    <xf numFmtId="0" fontId="0" fillId="29" borderId="228" xfId="0" applyFill="1" applyBorder="1" applyAlignment="1">
      <alignment horizontal="center" vertical="center"/>
    </xf>
    <xf numFmtId="0" fontId="35" fillId="27" borderId="17" xfId="0" applyFont="1" applyFill="1" applyBorder="1">
      <alignment vertical="center"/>
    </xf>
    <xf numFmtId="0" fontId="35" fillId="29" borderId="109" xfId="0" applyFont="1" applyFill="1" applyBorder="1" applyAlignment="1">
      <alignment horizontal="center" vertical="center" shrinkToFit="1"/>
    </xf>
    <xf numFmtId="182" fontId="35" fillId="29" borderId="76" xfId="0" applyNumberFormat="1" applyFont="1" applyFill="1" applyBorder="1" applyAlignment="1">
      <alignment horizontal="center" vertical="center" shrinkToFit="1"/>
    </xf>
    <xf numFmtId="0" fontId="35" fillId="29" borderId="102" xfId="0" applyFont="1" applyFill="1" applyBorder="1" applyAlignment="1">
      <alignment horizontal="center" vertical="center"/>
    </xf>
    <xf numFmtId="0" fontId="32" fillId="0" borderId="74" xfId="0" applyFont="1" applyBorder="1" applyAlignment="1">
      <alignment horizontal="left" vertical="center"/>
    </xf>
    <xf numFmtId="0" fontId="32" fillId="0" borderId="0" xfId="0" applyFont="1" applyAlignment="1">
      <alignment horizontal="left" vertical="center"/>
    </xf>
    <xf numFmtId="0" fontId="98" fillId="0" borderId="0" xfId="0" applyFont="1" applyAlignment="1" applyProtection="1">
      <alignment horizontal="center" vertical="center" shrinkToFit="1"/>
      <protection locked="0"/>
    </xf>
    <xf numFmtId="0" fontId="105" fillId="0" borderId="0" xfId="0" applyFont="1" applyAlignment="1">
      <alignment horizontal="right" vertical="center" shrinkToFit="1"/>
    </xf>
    <xf numFmtId="0" fontId="35" fillId="0" borderId="36" xfId="0" applyFont="1" applyBorder="1" applyAlignment="1" applyProtection="1">
      <alignment vertical="center" shrinkToFit="1"/>
      <protection locked="0"/>
    </xf>
    <xf numFmtId="0" fontId="35" fillId="0" borderId="56" xfId="0" applyFont="1" applyBorder="1" applyAlignment="1" applyProtection="1">
      <alignment vertical="center" shrinkToFit="1"/>
      <protection locked="0"/>
    </xf>
    <xf numFmtId="0" fontId="0" fillId="0" borderId="38" xfId="0" applyBorder="1">
      <alignment vertical="center"/>
    </xf>
    <xf numFmtId="0" fontId="105" fillId="0" borderId="15" xfId="0" applyFont="1" applyBorder="1" applyAlignment="1" applyProtection="1">
      <alignment horizontal="right" vertical="center" shrinkToFit="1"/>
      <protection locked="0"/>
    </xf>
    <xf numFmtId="0" fontId="105" fillId="0" borderId="16" xfId="0" applyFont="1" applyBorder="1" applyAlignment="1" applyProtection="1">
      <alignment horizontal="right" vertical="center" shrinkToFit="1"/>
      <protection locked="0"/>
    </xf>
    <xf numFmtId="0" fontId="105" fillId="0" borderId="69" xfId="0" applyFont="1" applyBorder="1" applyAlignment="1">
      <alignment horizontal="right" vertical="center" shrinkToFit="1"/>
    </xf>
    <xf numFmtId="0" fontId="105" fillId="0" borderId="153" xfId="0" applyFont="1" applyBorder="1" applyAlignment="1">
      <alignment horizontal="right" vertical="center" shrinkToFit="1"/>
    </xf>
    <xf numFmtId="0" fontId="105" fillId="0" borderId="154" xfId="0" applyFont="1" applyBorder="1" applyAlignment="1">
      <alignment horizontal="right" vertical="center" shrinkToFit="1"/>
    </xf>
    <xf numFmtId="0" fontId="105" fillId="0" borderId="36" xfId="0" applyFont="1" applyBorder="1" applyAlignment="1">
      <alignment vertical="center" shrinkToFit="1"/>
    </xf>
    <xf numFmtId="0" fontId="105" fillId="0" borderId="19" xfId="0" applyFont="1" applyBorder="1" applyAlignment="1">
      <alignment vertical="center" shrinkToFit="1"/>
    </xf>
    <xf numFmtId="0" fontId="105" fillId="0" borderId="94" xfId="0" applyFont="1" applyBorder="1" applyAlignment="1">
      <alignment vertical="center" shrinkToFit="1"/>
    </xf>
    <xf numFmtId="0" fontId="105" fillId="0" borderId="56" xfId="0" applyFont="1" applyBorder="1" applyAlignment="1">
      <alignment vertical="center" shrinkToFit="1"/>
    </xf>
    <xf numFmtId="0" fontId="105" fillId="0" borderId="135" xfId="0" applyFont="1" applyBorder="1" applyAlignment="1">
      <alignment vertical="center" shrinkToFit="1"/>
    </xf>
    <xf numFmtId="0" fontId="105" fillId="0" borderId="75" xfId="0" applyFont="1" applyBorder="1" applyAlignment="1">
      <alignment vertical="center" shrinkToFit="1"/>
    </xf>
    <xf numFmtId="0" fontId="36" fillId="27" borderId="23" xfId="0" applyFont="1" applyFill="1" applyBorder="1" applyAlignment="1">
      <alignment horizontal="left" vertical="center"/>
    </xf>
    <xf numFmtId="0" fontId="36" fillId="27" borderId="21" xfId="0" applyFont="1" applyFill="1" applyBorder="1" applyAlignment="1">
      <alignment horizontal="left" vertical="center"/>
    </xf>
    <xf numFmtId="0" fontId="35" fillId="27" borderId="44" xfId="0" applyFont="1" applyFill="1" applyBorder="1" applyAlignment="1">
      <alignment vertical="center" shrinkToFit="1"/>
    </xf>
    <xf numFmtId="182" fontId="35" fillId="27" borderId="80" xfId="0" applyNumberFormat="1" applyFont="1" applyFill="1" applyBorder="1" applyAlignment="1">
      <alignment horizontal="center" vertical="center" shrinkToFit="1"/>
    </xf>
    <xf numFmtId="0" fontId="35" fillId="27" borderId="199" xfId="0" applyFont="1" applyFill="1" applyBorder="1" applyAlignment="1" applyProtection="1">
      <alignment vertical="center" shrinkToFit="1"/>
      <protection locked="0"/>
    </xf>
    <xf numFmtId="0" fontId="35" fillId="27" borderId="201" xfId="0" applyFont="1" applyFill="1" applyBorder="1" applyAlignment="1" applyProtection="1">
      <alignment vertical="center" shrinkToFit="1"/>
      <protection locked="0"/>
    </xf>
    <xf numFmtId="0" fontId="35" fillId="27" borderId="14" xfId="0" applyFont="1" applyFill="1" applyBorder="1" applyAlignment="1">
      <alignment horizontal="center" vertical="center" shrinkToFit="1"/>
    </xf>
    <xf numFmtId="0" fontId="35" fillId="36" borderId="12" xfId="0" applyFont="1" applyFill="1" applyBorder="1" applyAlignment="1">
      <alignment horizontal="center" vertical="center" shrinkToFit="1"/>
    </xf>
    <xf numFmtId="0" fontId="35" fillId="36" borderId="13" xfId="0" applyFont="1" applyFill="1" applyBorder="1" applyAlignment="1">
      <alignment horizontal="center" vertical="center" shrinkToFit="1"/>
    </xf>
    <xf numFmtId="182" fontId="35" fillId="36" borderId="12" xfId="0" applyNumberFormat="1" applyFont="1" applyFill="1" applyBorder="1" applyAlignment="1">
      <alignment horizontal="center" vertical="center" shrinkToFit="1"/>
    </xf>
    <xf numFmtId="20" fontId="9" fillId="42" borderId="34" xfId="0" applyNumberFormat="1" applyFont="1" applyFill="1" applyBorder="1" applyAlignment="1">
      <alignment horizontal="right" vertical="center" shrinkToFit="1"/>
    </xf>
    <xf numFmtId="0" fontId="9" fillId="42" borderId="34" xfId="0" applyFont="1" applyFill="1" applyBorder="1" applyAlignment="1">
      <alignment horizontal="right" vertical="center" shrinkToFit="1"/>
    </xf>
    <xf numFmtId="20" fontId="57" fillId="42" borderId="34" xfId="0" applyNumberFormat="1" applyFont="1" applyFill="1" applyBorder="1" applyAlignment="1">
      <alignment vertical="center" shrinkToFit="1"/>
    </xf>
    <xf numFmtId="20" fontId="57" fillId="42" borderId="34" xfId="0" applyNumberFormat="1" applyFont="1" applyFill="1" applyBorder="1" applyAlignment="1">
      <alignment horizontal="right" vertical="center" shrinkToFit="1"/>
    </xf>
    <xf numFmtId="0" fontId="57" fillId="42" borderId="34" xfId="0" applyFont="1" applyFill="1" applyBorder="1" applyAlignment="1">
      <alignment horizontal="right" vertical="center" shrinkToFit="1"/>
    </xf>
    <xf numFmtId="0" fontId="5" fillId="42" borderId="23" xfId="0" applyFont="1" applyFill="1" applyBorder="1" applyAlignment="1">
      <alignment horizontal="center" vertical="center" shrinkToFit="1"/>
    </xf>
    <xf numFmtId="0" fontId="5" fillId="42" borderId="34" xfId="0" applyFont="1" applyFill="1" applyBorder="1" applyAlignment="1">
      <alignment vertical="center" shrinkToFit="1"/>
    </xf>
    <xf numFmtId="0" fontId="5" fillId="42" borderId="34" xfId="0" applyFont="1" applyFill="1" applyBorder="1" applyAlignment="1">
      <alignment horizontal="center" vertical="center" shrinkToFit="1"/>
    </xf>
    <xf numFmtId="0" fontId="5" fillId="42" borderId="20" xfId="0" applyFont="1" applyFill="1" applyBorder="1" applyAlignment="1">
      <alignment vertical="center" shrinkToFit="1"/>
    </xf>
    <xf numFmtId="0" fontId="5" fillId="42" borderId="64" xfId="0" applyFont="1" applyFill="1" applyBorder="1" applyAlignment="1">
      <alignment horizontal="center" vertical="center" shrinkToFit="1"/>
    </xf>
    <xf numFmtId="0" fontId="57" fillId="42" borderId="34" xfId="0" applyFont="1" applyFill="1" applyBorder="1" applyAlignment="1">
      <alignment vertical="center" shrinkToFit="1"/>
    </xf>
    <xf numFmtId="188" fontId="96" fillId="0" borderId="23" xfId="0" applyNumberFormat="1" applyFont="1" applyBorder="1" applyAlignment="1" applyProtection="1">
      <alignment horizontal="right" vertical="center" shrinkToFit="1"/>
      <protection locked="0"/>
    </xf>
    <xf numFmtId="189" fontId="96" fillId="0" borderId="23" xfId="0" applyNumberFormat="1" applyFont="1" applyBorder="1" applyAlignment="1" applyProtection="1">
      <alignment horizontal="right" vertical="center" shrinkToFit="1"/>
      <protection locked="0"/>
    </xf>
    <xf numFmtId="190" fontId="96" fillId="0" borderId="23" xfId="0" applyNumberFormat="1" applyFont="1" applyBorder="1" applyAlignment="1" applyProtection="1">
      <alignment horizontal="right" vertical="center" shrinkToFit="1"/>
      <protection locked="0"/>
    </xf>
    <xf numFmtId="188" fontId="96" fillId="42" borderId="23" xfId="0" applyNumberFormat="1" applyFont="1" applyFill="1" applyBorder="1" applyAlignment="1">
      <alignment horizontal="right" vertical="center" shrinkToFit="1"/>
    </xf>
    <xf numFmtId="189" fontId="96" fillId="42" borderId="34" xfId="0" applyNumberFormat="1" applyFont="1" applyFill="1" applyBorder="1" applyAlignment="1">
      <alignment horizontal="right" vertical="center" shrinkToFit="1"/>
    </xf>
    <xf numFmtId="190" fontId="96" fillId="42" borderId="34" xfId="0" applyNumberFormat="1" applyFont="1" applyFill="1" applyBorder="1" applyAlignment="1">
      <alignment horizontal="right" vertical="center" shrinkToFit="1"/>
    </xf>
    <xf numFmtId="0" fontId="0" fillId="0" borderId="0" xfId="42" applyFont="1" applyAlignment="1">
      <alignment horizontal="center" vertical="center" wrapText="1"/>
    </xf>
    <xf numFmtId="0" fontId="0" fillId="32" borderId="80" xfId="0" applyFill="1" applyBorder="1" applyAlignment="1">
      <alignment horizontal="center" vertical="center"/>
    </xf>
    <xf numFmtId="0" fontId="67" fillId="0" borderId="132" xfId="0" applyFont="1" applyBorder="1" applyAlignment="1">
      <alignment vertical="center" shrinkToFit="1"/>
    </xf>
    <xf numFmtId="0" fontId="67" fillId="0" borderId="101" xfId="0" applyFont="1" applyBorder="1" applyAlignment="1">
      <alignment vertical="center" shrinkToFit="1"/>
    </xf>
    <xf numFmtId="0" fontId="67" fillId="0" borderId="73" xfId="0" applyFont="1" applyBorder="1" applyAlignment="1">
      <alignment vertical="center" shrinkToFit="1"/>
    </xf>
    <xf numFmtId="0" fontId="67" fillId="0" borderId="96" xfId="0" applyFont="1" applyBorder="1" applyAlignment="1">
      <alignment vertical="center" shrinkToFit="1"/>
    </xf>
    <xf numFmtId="0" fontId="0" fillId="0" borderId="74" xfId="42" applyFont="1" applyBorder="1" applyAlignment="1">
      <alignment horizontal="center" vertical="center" wrapText="1"/>
    </xf>
    <xf numFmtId="0" fontId="0" fillId="0" borderId="101" xfId="42" applyFont="1" applyBorder="1" applyAlignment="1">
      <alignment vertical="center" shrinkToFit="1"/>
    </xf>
    <xf numFmtId="0" fontId="0" fillId="0" borderId="132" xfId="42" applyFont="1" applyBorder="1" applyAlignment="1">
      <alignment vertical="center" shrinkToFit="1"/>
    </xf>
    <xf numFmtId="0" fontId="0" fillId="0" borderId="96" xfId="42" applyFont="1" applyBorder="1" applyAlignment="1">
      <alignment vertical="center" shrinkToFit="1"/>
    </xf>
    <xf numFmtId="0" fontId="0" fillId="0" borderId="101" xfId="0" applyBorder="1">
      <alignment vertical="center"/>
    </xf>
    <xf numFmtId="0" fontId="1" fillId="0" borderId="96" xfId="42" applyBorder="1" applyAlignment="1">
      <alignment vertical="center" shrinkToFit="1"/>
    </xf>
    <xf numFmtId="0" fontId="0" fillId="0" borderId="80" xfId="42" applyFont="1" applyBorder="1" applyAlignment="1">
      <alignment horizontal="left" vertical="center" shrinkToFit="1"/>
    </xf>
    <xf numFmtId="0" fontId="1" fillId="0" borderId="73" xfId="42" applyBorder="1" applyAlignment="1">
      <alignment vertical="center" shrinkToFit="1"/>
    </xf>
    <xf numFmtId="0" fontId="1" fillId="0" borderId="101" xfId="42" applyBorder="1" applyAlignment="1">
      <alignment vertical="center" shrinkToFit="1"/>
    </xf>
    <xf numFmtId="0" fontId="1" fillId="0" borderId="74" xfId="42" applyBorder="1" applyAlignment="1">
      <alignment horizontal="center" vertical="center" wrapText="1"/>
    </xf>
    <xf numFmtId="0" fontId="0" fillId="0" borderId="74" xfId="0" applyBorder="1" applyAlignment="1">
      <alignment horizontal="center" vertical="center"/>
    </xf>
    <xf numFmtId="0" fontId="28" fillId="0" borderId="0" xfId="42" applyFont="1" applyAlignment="1">
      <alignment horizontal="center" vertical="center"/>
    </xf>
    <xf numFmtId="0" fontId="35" fillId="0" borderId="0" xfId="42" applyFont="1" applyAlignment="1">
      <alignment horizontal="left" vertical="center"/>
    </xf>
    <xf numFmtId="0" fontId="139" fillId="0" borderId="168" xfId="43" applyFont="1" applyBorder="1" applyAlignment="1">
      <alignment horizontal="center" vertical="center"/>
    </xf>
    <xf numFmtId="0" fontId="139" fillId="0" borderId="238" xfId="43" applyFont="1" applyBorder="1" applyAlignment="1">
      <alignment horizontal="center" vertical="center"/>
    </xf>
    <xf numFmtId="0" fontId="120" fillId="0" borderId="171" xfId="43" applyFont="1" applyBorder="1" applyAlignment="1">
      <alignment horizontal="center" vertical="center"/>
    </xf>
    <xf numFmtId="0" fontId="119" fillId="0" borderId="175" xfId="42" applyFont="1" applyBorder="1" applyAlignment="1">
      <alignment horizontal="center" vertical="center"/>
    </xf>
    <xf numFmtId="0" fontId="120" fillId="0" borderId="162" xfId="43" applyFont="1" applyBorder="1" applyAlignment="1">
      <alignment horizontal="right" vertical="center"/>
    </xf>
    <xf numFmtId="0" fontId="119" fillId="0" borderId="240" xfId="42" applyFont="1" applyBorder="1" applyAlignment="1">
      <alignment horizontal="center" vertical="center"/>
    </xf>
    <xf numFmtId="0" fontId="120" fillId="0" borderId="164" xfId="43" applyFont="1" applyBorder="1" applyAlignment="1">
      <alignment horizontal="center" vertical="center"/>
    </xf>
    <xf numFmtId="0" fontId="119" fillId="0" borderId="242" xfId="42" applyFont="1" applyBorder="1" applyAlignment="1">
      <alignment horizontal="center" vertical="center"/>
    </xf>
    <xf numFmtId="0" fontId="120" fillId="0" borderId="243" xfId="43" applyFont="1" applyBorder="1">
      <alignment vertical="center"/>
    </xf>
    <xf numFmtId="0" fontId="120" fillId="0" borderId="170" xfId="43" applyFont="1" applyBorder="1" applyAlignment="1">
      <alignment horizontal="center" vertical="center" shrinkToFit="1"/>
    </xf>
    <xf numFmtId="0" fontId="0" fillId="0" borderId="2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39" fillId="0" borderId="0" xfId="0" applyFont="1" applyAlignment="1">
      <alignment horizontal="left" vertical="center" wrapText="1"/>
    </xf>
    <xf numFmtId="0" fontId="51" fillId="0" borderId="0" xfId="0" applyFont="1" applyAlignment="1">
      <alignment horizontal="center" vertical="center"/>
    </xf>
    <xf numFmtId="0" fontId="50" fillId="0" borderId="0" xfId="0" applyFont="1" applyAlignment="1">
      <alignment horizontal="center" vertical="center"/>
    </xf>
    <xf numFmtId="0" fontId="53" fillId="0" borderId="0" xfId="0" applyFont="1" applyAlignment="1">
      <alignment horizontal="center" vertical="center"/>
    </xf>
    <xf numFmtId="0" fontId="0" fillId="0" borderId="0" xfId="0" applyAlignment="1">
      <alignment horizontal="right" vertical="center"/>
    </xf>
    <xf numFmtId="0" fontId="90" fillId="0" borderId="0" xfId="0" applyFont="1" applyAlignment="1">
      <alignment horizontal="left" vertical="center" wrapText="1"/>
    </xf>
    <xf numFmtId="0" fontId="124" fillId="40" borderId="80" xfId="0" applyFont="1" applyFill="1" applyBorder="1" applyAlignment="1">
      <alignment horizontal="center" vertical="center"/>
    </xf>
    <xf numFmtId="0" fontId="124" fillId="40" borderId="97" xfId="0" applyFont="1" applyFill="1" applyBorder="1" applyAlignment="1">
      <alignment horizontal="center" vertical="center"/>
    </xf>
    <xf numFmtId="0" fontId="124" fillId="40" borderId="14" xfId="0" applyFont="1" applyFill="1" applyBorder="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5" fillId="0" borderId="103" xfId="0" applyFont="1" applyBorder="1" applyAlignment="1">
      <alignment horizontal="center" vertical="center"/>
    </xf>
    <xf numFmtId="0" fontId="35" fillId="0" borderId="191" xfId="0" applyFont="1" applyBorder="1" applyAlignment="1">
      <alignment horizontal="center" vertical="center"/>
    </xf>
    <xf numFmtId="0" fontId="35" fillId="0" borderId="45" xfId="0" applyFont="1" applyBorder="1" applyAlignment="1">
      <alignment horizontal="center" vertical="center"/>
    </xf>
    <xf numFmtId="0" fontId="35" fillId="0" borderId="192" xfId="0" applyFont="1" applyBorder="1" applyAlignment="1">
      <alignment horizontal="center" vertical="center"/>
    </xf>
    <xf numFmtId="0" fontId="35" fillId="0" borderId="102" xfId="0" applyFont="1" applyBorder="1" applyAlignment="1">
      <alignment horizontal="center" vertical="center"/>
    </xf>
    <xf numFmtId="0" fontId="35" fillId="0" borderId="42" xfId="0" applyFont="1" applyBorder="1" applyAlignment="1">
      <alignment horizontal="center" vertical="center"/>
    </xf>
    <xf numFmtId="0" fontId="35" fillId="0" borderId="193" xfId="0" applyFont="1" applyBorder="1" applyAlignment="1">
      <alignment horizontal="center" vertical="center"/>
    </xf>
    <xf numFmtId="0" fontId="35" fillId="0" borderId="194" xfId="0" applyFont="1" applyBorder="1" applyAlignment="1">
      <alignment horizontal="center" vertical="center"/>
    </xf>
    <xf numFmtId="0" fontId="35" fillId="0" borderId="76"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74" xfId="0" applyFont="1" applyBorder="1" applyAlignment="1">
      <alignment horizontal="center" vertical="center" wrapText="1"/>
    </xf>
    <xf numFmtId="0" fontId="35" fillId="0" borderId="0" xfId="0" applyFont="1" applyAlignment="1">
      <alignment horizontal="center" vertical="center" wrapText="1"/>
    </xf>
    <xf numFmtId="0" fontId="35" fillId="0" borderId="47"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75" xfId="0" applyFont="1" applyBorder="1" applyAlignment="1">
      <alignment horizontal="center" vertical="center" wrapText="1"/>
    </xf>
    <xf numFmtId="0" fontId="35" fillId="0" borderId="195" xfId="0" applyFont="1" applyBorder="1" applyAlignment="1">
      <alignment horizontal="center" vertical="center"/>
    </xf>
    <xf numFmtId="0" fontId="35" fillId="0" borderId="196" xfId="0" applyFont="1" applyBorder="1" applyAlignment="1">
      <alignment horizontal="center" vertical="center"/>
    </xf>
    <xf numFmtId="0" fontId="35" fillId="0" borderId="197" xfId="0" applyFont="1" applyBorder="1" applyAlignment="1">
      <alignment horizontal="center" vertical="center"/>
    </xf>
    <xf numFmtId="0" fontId="35" fillId="0" borderId="11" xfId="0" applyFont="1" applyBorder="1" applyAlignment="1">
      <alignment horizontal="center" vertical="center"/>
    </xf>
    <xf numFmtId="0" fontId="35" fillId="0" borderId="17" xfId="0" applyFont="1" applyBorder="1" applyAlignment="1">
      <alignment horizontal="center" vertical="center"/>
    </xf>
    <xf numFmtId="0" fontId="35" fillId="0" borderId="94" xfId="0" applyFont="1" applyBorder="1" applyAlignment="1">
      <alignment horizontal="center" vertical="center"/>
    </xf>
    <xf numFmtId="0" fontId="35" fillId="0" borderId="0" xfId="0" applyFont="1" applyAlignment="1">
      <alignment horizontal="center" vertical="center"/>
    </xf>
    <xf numFmtId="0" fontId="35" fillId="0" borderId="47" xfId="0" applyFont="1" applyBorder="1" applyAlignment="1">
      <alignment horizontal="center" vertical="center"/>
    </xf>
    <xf numFmtId="0" fontId="35" fillId="0" borderId="75" xfId="0" applyFont="1" applyBorder="1" applyAlignment="1">
      <alignment horizontal="center" vertical="center"/>
    </xf>
    <xf numFmtId="0" fontId="35" fillId="0" borderId="76" xfId="0" applyFont="1" applyBorder="1" applyAlignment="1">
      <alignment horizontal="left" vertical="center" wrapText="1"/>
    </xf>
    <xf numFmtId="0" fontId="35" fillId="0" borderId="77" xfId="0" applyFont="1" applyBorder="1" applyAlignment="1">
      <alignment horizontal="left" vertical="center" wrapText="1"/>
    </xf>
    <xf numFmtId="0" fontId="35" fillId="0" borderId="42" xfId="0" applyFont="1" applyBorder="1" applyAlignment="1">
      <alignment horizontal="left" vertical="center" wrapText="1"/>
    </xf>
    <xf numFmtId="0" fontId="35" fillId="0" borderId="74" xfId="0" applyFont="1" applyBorder="1" applyAlignment="1">
      <alignment horizontal="left" vertical="center" wrapText="1"/>
    </xf>
    <xf numFmtId="0" fontId="35" fillId="0" borderId="0" xfId="0" applyFont="1" applyAlignment="1">
      <alignment horizontal="left" vertical="center" wrapText="1"/>
    </xf>
    <xf numFmtId="0" fontId="35" fillId="0" borderId="47" xfId="0" applyFont="1" applyBorder="1" applyAlignment="1">
      <alignment horizontal="left" vertical="center" wrapText="1"/>
    </xf>
    <xf numFmtId="0" fontId="35" fillId="0" borderId="11" xfId="0" applyFont="1" applyBorder="1" applyAlignment="1">
      <alignment horizontal="left" vertical="center" wrapText="1"/>
    </xf>
    <xf numFmtId="0" fontId="35" fillId="0" borderId="17" xfId="0" applyFont="1" applyBorder="1" applyAlignment="1">
      <alignment horizontal="left" vertical="center" wrapText="1"/>
    </xf>
    <xf numFmtId="0" fontId="35" fillId="0" borderId="75" xfId="0" applyFont="1" applyBorder="1" applyAlignment="1">
      <alignment horizontal="left" vertical="center" wrapText="1"/>
    </xf>
    <xf numFmtId="183" fontId="98" fillId="0" borderId="23" xfId="0" applyNumberFormat="1" applyFont="1" applyBorder="1" applyAlignment="1" applyProtection="1">
      <alignment horizontal="center" vertical="center" wrapText="1"/>
      <protection locked="0"/>
    </xf>
    <xf numFmtId="183" fontId="98" fillId="0" borderId="21" xfId="0" applyNumberFormat="1" applyFont="1" applyBorder="1" applyAlignment="1" applyProtection="1">
      <alignment horizontal="center" vertical="center" wrapText="1"/>
      <protection locked="0"/>
    </xf>
    <xf numFmtId="0" fontId="99" fillId="0" borderId="23" xfId="0" applyFont="1" applyBorder="1" applyAlignment="1" applyProtection="1">
      <alignment horizontal="center" vertical="center" shrinkToFit="1"/>
      <protection locked="0"/>
    </xf>
    <xf numFmtId="0" fontId="99" fillId="0" borderId="34" xfId="0" applyFont="1" applyBorder="1" applyAlignment="1" applyProtection="1">
      <alignment horizontal="center" vertical="center" shrinkToFit="1"/>
      <protection locked="0"/>
    </xf>
    <xf numFmtId="0" fontId="99" fillId="0" borderId="21" xfId="0" applyFont="1" applyBorder="1" applyAlignment="1" applyProtection="1">
      <alignment horizontal="center" vertical="center" shrinkToFit="1"/>
      <protection locked="0"/>
    </xf>
    <xf numFmtId="182" fontId="78" fillId="38" borderId="76" xfId="0" applyNumberFormat="1" applyFont="1" applyFill="1" applyBorder="1" applyAlignment="1" applyProtection="1">
      <alignment horizontal="center" vertical="center" wrapText="1"/>
      <protection locked="0"/>
    </xf>
    <xf numFmtId="182" fontId="78" fillId="38" borderId="77" xfId="0" applyNumberFormat="1" applyFont="1" applyFill="1" applyBorder="1" applyAlignment="1" applyProtection="1">
      <alignment horizontal="center" vertical="center" wrapText="1"/>
      <protection locked="0"/>
    </xf>
    <xf numFmtId="182" fontId="78" fillId="38" borderId="42" xfId="0" applyNumberFormat="1" applyFont="1" applyFill="1" applyBorder="1" applyAlignment="1" applyProtection="1">
      <alignment horizontal="center" vertical="center" wrapText="1"/>
      <protection locked="0"/>
    </xf>
    <xf numFmtId="182" fontId="78" fillId="38" borderId="11" xfId="0" applyNumberFormat="1" applyFont="1" applyFill="1" applyBorder="1" applyAlignment="1" applyProtection="1">
      <alignment horizontal="center" vertical="center" wrapText="1"/>
      <protection locked="0"/>
    </xf>
    <xf numFmtId="182" fontId="78" fillId="38" borderId="17" xfId="0" applyNumberFormat="1" applyFont="1" applyFill="1" applyBorder="1" applyAlignment="1" applyProtection="1">
      <alignment horizontal="center" vertical="center" wrapText="1"/>
      <protection locked="0"/>
    </xf>
    <xf numFmtId="182" fontId="78" fillId="38" borderId="75" xfId="0" applyNumberFormat="1" applyFont="1" applyFill="1" applyBorder="1" applyAlignment="1" applyProtection="1">
      <alignment horizontal="center" vertical="center" wrapText="1"/>
      <protection locked="0"/>
    </xf>
    <xf numFmtId="0" fontId="35" fillId="0" borderId="210" xfId="0" applyFont="1" applyBorder="1" applyAlignment="1">
      <alignment horizontal="center" vertical="center"/>
    </xf>
    <xf numFmtId="0" fontId="35" fillId="0" borderId="112" xfId="0" applyFont="1" applyBorder="1" applyAlignment="1">
      <alignment horizontal="center" vertical="center"/>
    </xf>
    <xf numFmtId="0" fontId="35" fillId="0" borderId="137" xfId="0" applyFont="1" applyBorder="1" applyAlignment="1">
      <alignment horizontal="center" vertical="center"/>
    </xf>
    <xf numFmtId="0" fontId="35" fillId="27" borderId="78" xfId="0" applyFont="1" applyFill="1" applyBorder="1" applyAlignment="1">
      <alignment horizontal="center" vertical="center" textRotation="255"/>
    </xf>
    <xf numFmtId="0" fontId="35" fillId="27" borderId="146" xfId="0" applyFont="1" applyFill="1" applyBorder="1" applyAlignment="1">
      <alignment horizontal="center" vertical="center" textRotation="255"/>
    </xf>
    <xf numFmtId="0" fontId="35" fillId="27" borderId="106" xfId="0" applyFont="1" applyFill="1" applyBorder="1" applyAlignment="1">
      <alignment horizontal="center" vertical="center" textRotation="255"/>
    </xf>
    <xf numFmtId="0" fontId="32" fillId="0" borderId="80" xfId="0" applyFont="1" applyBorder="1" applyAlignment="1">
      <alignment horizontal="left" vertical="center"/>
    </xf>
    <xf numFmtId="0" fontId="32" fillId="0" borderId="97" xfId="0" applyFont="1" applyBorder="1" applyAlignment="1">
      <alignment horizontal="left" vertical="center"/>
    </xf>
    <xf numFmtId="182" fontId="125" fillId="0" borderId="17" xfId="0" applyNumberFormat="1" applyFont="1" applyBorder="1" applyAlignment="1">
      <alignment horizontal="left" vertical="center" wrapText="1"/>
    </xf>
    <xf numFmtId="0" fontId="35" fillId="27" borderId="13" xfId="0" applyFont="1" applyFill="1" applyBorder="1" applyAlignment="1">
      <alignment horizontal="center" vertical="center" shrinkToFit="1"/>
    </xf>
    <xf numFmtId="0" fontId="35" fillId="27" borderId="109" xfId="0" applyFont="1" applyFill="1" applyBorder="1" applyAlignment="1">
      <alignment horizontal="center" vertical="center" shrinkToFit="1"/>
    </xf>
    <xf numFmtId="183" fontId="98" fillId="0" borderId="44" xfId="0" applyNumberFormat="1" applyFont="1" applyBorder="1" applyAlignment="1" applyProtection="1">
      <alignment horizontal="center" vertical="center" wrapText="1"/>
      <protection locked="0"/>
    </xf>
    <xf numFmtId="183" fontId="98" fillId="0" borderId="36" xfId="0" applyNumberFormat="1" applyFont="1" applyBorder="1" applyAlignment="1" applyProtection="1">
      <alignment horizontal="center" vertical="center" wrapText="1"/>
      <protection locked="0"/>
    </xf>
    <xf numFmtId="0" fontId="99" fillId="0" borderId="44" xfId="0" applyFont="1" applyBorder="1" applyAlignment="1" applyProtection="1">
      <alignment horizontal="center" vertical="center" shrinkToFit="1"/>
      <protection locked="0"/>
    </xf>
    <xf numFmtId="0" fontId="99" fillId="0" borderId="53" xfId="0" applyFont="1" applyBorder="1" applyAlignment="1" applyProtection="1">
      <alignment horizontal="center" vertical="center" shrinkToFit="1"/>
      <protection locked="0"/>
    </xf>
    <xf numFmtId="0" fontId="99" fillId="0" borderId="36" xfId="0" applyFont="1" applyBorder="1" applyAlignment="1" applyProtection="1">
      <alignment horizontal="center" vertical="center" shrinkToFit="1"/>
      <protection locked="0"/>
    </xf>
    <xf numFmtId="0" fontId="98" fillId="0" borderId="44" xfId="0" applyFont="1" applyBorder="1" applyAlignment="1" applyProtection="1">
      <alignment horizontal="center" vertical="center"/>
      <protection locked="0"/>
    </xf>
    <xf numFmtId="0" fontId="98" fillId="0" borderId="56" xfId="0" applyFont="1" applyBorder="1" applyAlignment="1" applyProtection="1">
      <alignment horizontal="center" vertical="center"/>
      <protection locked="0"/>
    </xf>
    <xf numFmtId="183" fontId="98" fillId="0" borderId="40" xfId="0" applyNumberFormat="1" applyFont="1" applyBorder="1" applyAlignment="1" applyProtection="1">
      <alignment horizontal="center" vertical="center" wrapText="1"/>
      <protection locked="0"/>
    </xf>
    <xf numFmtId="183" fontId="98" fillId="0" borderId="41" xfId="0" applyNumberFormat="1" applyFont="1" applyBorder="1" applyAlignment="1" applyProtection="1">
      <alignment horizontal="center" vertical="center" wrapText="1"/>
      <protection locked="0"/>
    </xf>
    <xf numFmtId="0" fontId="99" fillId="0" borderId="40" xfId="0" applyFont="1" applyBorder="1" applyAlignment="1" applyProtection="1">
      <alignment horizontal="center" vertical="center" shrinkToFit="1"/>
      <protection locked="0"/>
    </xf>
    <xf numFmtId="0" fontId="99" fillId="0" borderId="35" xfId="0" applyFont="1" applyBorder="1" applyAlignment="1" applyProtection="1">
      <alignment horizontal="center" vertical="center" shrinkToFit="1"/>
      <protection locked="0"/>
    </xf>
    <xf numFmtId="0" fontId="99" fillId="0" borderId="41" xfId="0" applyFont="1" applyBorder="1" applyAlignment="1" applyProtection="1">
      <alignment horizontal="center" vertical="center" shrinkToFit="1"/>
      <protection locked="0"/>
    </xf>
    <xf numFmtId="0" fontId="98" fillId="0" borderId="40" xfId="0" applyFont="1" applyBorder="1" applyAlignment="1" applyProtection="1">
      <alignment horizontal="center" vertical="center"/>
      <protection locked="0"/>
    </xf>
    <xf numFmtId="0" fontId="98" fillId="0" borderId="52" xfId="0" applyFont="1" applyBorder="1" applyAlignment="1" applyProtection="1">
      <alignment horizontal="center" vertical="center"/>
      <protection locked="0"/>
    </xf>
    <xf numFmtId="0" fontId="99" fillId="0" borderId="93" xfId="0" applyFont="1" applyBorder="1" applyAlignment="1" applyProtection="1">
      <alignment horizontal="center" vertical="center" shrinkToFit="1"/>
      <protection locked="0"/>
    </xf>
    <xf numFmtId="0" fontId="99" fillId="0" borderId="17" xfId="0" applyFont="1" applyBorder="1" applyAlignment="1" applyProtection="1">
      <alignment horizontal="center" vertical="center" shrinkToFit="1"/>
      <protection locked="0"/>
    </xf>
    <xf numFmtId="0" fontId="99" fillId="0" borderId="94" xfId="0" applyFont="1" applyBorder="1" applyAlignment="1" applyProtection="1">
      <alignment horizontal="center" vertical="center" shrinkToFit="1"/>
      <protection locked="0"/>
    </xf>
    <xf numFmtId="182" fontId="98" fillId="0" borderId="11" xfId="0" applyNumberFormat="1" applyFont="1" applyBorder="1" applyAlignment="1" applyProtection="1">
      <alignment horizontal="center" vertical="center" wrapText="1"/>
      <protection locked="0"/>
    </xf>
    <xf numFmtId="182" fontId="98" fillId="0" borderId="17" xfId="0" applyNumberFormat="1" applyFont="1" applyBorder="1" applyAlignment="1" applyProtection="1">
      <alignment horizontal="center" vertical="center" wrapText="1"/>
      <protection locked="0"/>
    </xf>
    <xf numFmtId="182" fontId="98" fillId="0" borderId="75" xfId="0" applyNumberFormat="1" applyFont="1" applyBorder="1" applyAlignment="1" applyProtection="1">
      <alignment horizontal="center" vertical="center" wrapText="1"/>
      <protection locked="0"/>
    </xf>
    <xf numFmtId="183" fontId="0" fillId="0" borderId="76" xfId="0" applyNumberFormat="1" applyBorder="1" applyAlignment="1">
      <alignment horizontal="center" vertical="center" textRotation="255"/>
    </xf>
    <xf numFmtId="183" fontId="0" fillId="0" borderId="103" xfId="0" applyNumberFormat="1" applyBorder="1" applyAlignment="1">
      <alignment horizontal="center" vertical="center" textRotation="255"/>
    </xf>
    <xf numFmtId="183" fontId="0" fillId="0" borderId="74" xfId="0" applyNumberFormat="1" applyBorder="1" applyAlignment="1">
      <alignment horizontal="center" vertical="center" textRotation="255"/>
    </xf>
    <xf numFmtId="183" fontId="0" fillId="0" borderId="24" xfId="0" applyNumberFormat="1" applyBorder="1" applyAlignment="1">
      <alignment horizontal="center" vertical="center" textRotation="255"/>
    </xf>
    <xf numFmtId="183" fontId="0" fillId="0" borderId="11" xfId="0" applyNumberFormat="1" applyBorder="1" applyAlignment="1">
      <alignment horizontal="center" vertical="center" textRotation="255"/>
    </xf>
    <xf numFmtId="183" fontId="0" fillId="0" borderId="94" xfId="0" applyNumberFormat="1" applyBorder="1" applyAlignment="1">
      <alignment horizontal="center" vertical="center" textRotation="255"/>
    </xf>
    <xf numFmtId="0" fontId="35" fillId="29" borderId="44" xfId="0" applyFont="1" applyFill="1" applyBorder="1" applyAlignment="1">
      <alignment horizontal="center" vertical="center" shrinkToFit="1"/>
    </xf>
    <xf numFmtId="0" fontId="35" fillId="29" borderId="53" xfId="0" applyFont="1" applyFill="1" applyBorder="1" applyAlignment="1">
      <alignment horizontal="center" vertical="center" shrinkToFit="1"/>
    </xf>
    <xf numFmtId="0" fontId="35" fillId="29" borderId="56" xfId="0" applyFont="1" applyFill="1" applyBorder="1" applyAlignment="1">
      <alignment horizontal="center" vertical="center" shrinkToFit="1"/>
    </xf>
    <xf numFmtId="0" fontId="36" fillId="0" borderId="23" xfId="0" applyFont="1" applyBorder="1" applyAlignment="1">
      <alignment horizontal="left" vertical="center"/>
    </xf>
    <xf numFmtId="0" fontId="36" fillId="0" borderId="21" xfId="0" applyFont="1" applyBorder="1" applyAlignment="1">
      <alignment horizontal="left" vertical="center"/>
    </xf>
    <xf numFmtId="0" fontId="98" fillId="0" borderId="23" xfId="0" applyFont="1" applyBorder="1" applyAlignment="1" applyProtection="1">
      <alignment horizontal="center" vertical="center"/>
      <protection locked="0"/>
    </xf>
    <xf numFmtId="0" fontId="98" fillId="0" borderId="21" xfId="0" applyFont="1" applyBorder="1" applyAlignment="1" applyProtection="1">
      <alignment horizontal="center" vertical="center"/>
      <protection locked="0"/>
    </xf>
    <xf numFmtId="0" fontId="36" fillId="27" borderId="23" xfId="0" applyFont="1" applyFill="1" applyBorder="1" applyAlignment="1">
      <alignment horizontal="left" vertical="center"/>
    </xf>
    <xf numFmtId="0" fontId="36" fillId="27" borderId="21" xfId="0" applyFont="1" applyFill="1" applyBorder="1" applyAlignment="1">
      <alignment horizontal="left" vertical="center"/>
    </xf>
    <xf numFmtId="0" fontId="99" fillId="0" borderId="15" xfId="0" applyFont="1" applyBorder="1" applyAlignment="1" applyProtection="1">
      <alignment horizontal="center" vertical="center" shrinkToFit="1"/>
      <protection locked="0"/>
    </xf>
    <xf numFmtId="182" fontId="127" fillId="0" borderId="76" xfId="0" applyNumberFormat="1" applyFont="1" applyBorder="1" applyAlignment="1" applyProtection="1">
      <alignment horizontal="left" vertical="top" wrapText="1"/>
      <protection locked="0"/>
    </xf>
    <xf numFmtId="182" fontId="127" fillId="0" borderId="77" xfId="0" applyNumberFormat="1" applyFont="1" applyBorder="1" applyAlignment="1" applyProtection="1">
      <alignment horizontal="left" vertical="top" wrapText="1"/>
      <protection locked="0"/>
    </xf>
    <xf numFmtId="182" fontId="127" fillId="0" borderId="42" xfId="0" applyNumberFormat="1" applyFont="1" applyBorder="1" applyAlignment="1" applyProtection="1">
      <alignment horizontal="left" vertical="top" wrapText="1"/>
      <protection locked="0"/>
    </xf>
    <xf numFmtId="182" fontId="127" fillId="0" borderId="74" xfId="0" applyNumberFormat="1" applyFont="1" applyBorder="1" applyAlignment="1" applyProtection="1">
      <alignment horizontal="left" vertical="top" wrapText="1"/>
      <protection locked="0"/>
    </xf>
    <xf numFmtId="182" fontId="127" fillId="0" borderId="0" xfId="0" applyNumberFormat="1" applyFont="1" applyAlignment="1" applyProtection="1">
      <alignment horizontal="left" vertical="top" wrapText="1"/>
      <protection locked="0"/>
    </xf>
    <xf numFmtId="182" fontId="127" fillId="0" borderId="47" xfId="0" applyNumberFormat="1" applyFont="1" applyBorder="1" applyAlignment="1" applyProtection="1">
      <alignment horizontal="left" vertical="top" wrapText="1"/>
      <protection locked="0"/>
    </xf>
    <xf numFmtId="182" fontId="127" fillId="0" borderId="11" xfId="0" applyNumberFormat="1" applyFont="1" applyBorder="1" applyAlignment="1" applyProtection="1">
      <alignment horizontal="left" vertical="top" wrapText="1"/>
      <protection locked="0"/>
    </xf>
    <xf numFmtId="182" fontId="127" fillId="0" borderId="17" xfId="0" applyNumberFormat="1" applyFont="1" applyBorder="1" applyAlignment="1" applyProtection="1">
      <alignment horizontal="left" vertical="top" wrapText="1"/>
      <protection locked="0"/>
    </xf>
    <xf numFmtId="182" fontId="127" fillId="0" borderId="75" xfId="0" applyNumberFormat="1" applyFont="1" applyBorder="1" applyAlignment="1" applyProtection="1">
      <alignment horizontal="left" vertical="top" wrapText="1"/>
      <protection locked="0"/>
    </xf>
    <xf numFmtId="182" fontId="36" fillId="0" borderId="95" xfId="0" applyNumberFormat="1" applyFont="1" applyBorder="1" applyAlignment="1" applyProtection="1">
      <alignment horizontal="left" vertical="center" wrapText="1"/>
      <protection locked="0"/>
    </xf>
    <xf numFmtId="182" fontId="36" fillId="0" borderId="33" xfId="0" applyNumberFormat="1" applyFont="1" applyBorder="1" applyAlignment="1" applyProtection="1">
      <alignment horizontal="left" vertical="center" wrapText="1"/>
      <protection locked="0"/>
    </xf>
    <xf numFmtId="182" fontId="36" fillId="0" borderId="43" xfId="0" applyNumberFormat="1" applyFont="1" applyBorder="1" applyAlignment="1" applyProtection="1">
      <alignment horizontal="left" vertical="center" wrapText="1"/>
      <protection locked="0"/>
    </xf>
    <xf numFmtId="182" fontId="36" fillId="0" borderId="74" xfId="0" applyNumberFormat="1" applyFont="1" applyBorder="1" applyAlignment="1" applyProtection="1">
      <alignment horizontal="left" vertical="center" wrapText="1"/>
      <protection locked="0"/>
    </xf>
    <xf numFmtId="182" fontId="36" fillId="0" borderId="0" xfId="0" applyNumberFormat="1" applyFont="1" applyAlignment="1" applyProtection="1">
      <alignment horizontal="left" vertical="center" wrapText="1"/>
      <protection locked="0"/>
    </xf>
    <xf numFmtId="182" fontId="36" fillId="0" borderId="47" xfId="0" applyNumberFormat="1" applyFont="1" applyBorder="1" applyAlignment="1" applyProtection="1">
      <alignment horizontal="left" vertical="center" wrapText="1"/>
      <protection locked="0"/>
    </xf>
    <xf numFmtId="182" fontId="125" fillId="0" borderId="198" xfId="0" applyNumberFormat="1" applyFont="1" applyBorder="1" applyAlignment="1" applyProtection="1">
      <alignment horizontal="left" vertical="center" wrapText="1"/>
      <protection locked="0"/>
    </xf>
    <xf numFmtId="183" fontId="35" fillId="27" borderId="200" xfId="0" applyNumberFormat="1" applyFont="1" applyFill="1" applyBorder="1" applyAlignment="1" applyProtection="1">
      <alignment horizontal="center" vertical="center" shrinkToFit="1"/>
      <protection locked="0"/>
    </xf>
    <xf numFmtId="0" fontId="35" fillId="27" borderId="200" xfId="0" applyFont="1" applyFill="1" applyBorder="1" applyAlignment="1" applyProtection="1">
      <alignment horizontal="center" vertical="center" shrinkToFit="1"/>
      <protection locked="0"/>
    </xf>
    <xf numFmtId="183" fontId="98" fillId="0" borderId="18" xfId="0" applyNumberFormat="1" applyFont="1" applyBorder="1" applyAlignment="1" applyProtection="1">
      <alignment horizontal="center" vertical="center" wrapText="1"/>
      <protection locked="0"/>
    </xf>
    <xf numFmtId="0" fontId="99" fillId="0" borderId="18" xfId="0" applyFont="1" applyBorder="1" applyAlignment="1" applyProtection="1">
      <alignment horizontal="center" vertical="center" shrinkToFit="1"/>
      <protection locked="0"/>
    </xf>
    <xf numFmtId="183" fontId="98" fillId="0" borderId="15" xfId="0" applyNumberFormat="1" applyFont="1" applyBorder="1" applyAlignment="1" applyProtection="1">
      <alignment horizontal="center" vertical="center" wrapText="1"/>
      <protection locked="0"/>
    </xf>
    <xf numFmtId="183" fontId="98" fillId="0" borderId="203" xfId="0" applyNumberFormat="1" applyFont="1" applyBorder="1" applyAlignment="1" applyProtection="1">
      <alignment horizontal="center" vertical="center" wrapText="1"/>
      <protection locked="0"/>
    </xf>
    <xf numFmtId="0" fontId="99" fillId="0" borderId="203" xfId="0" applyFont="1" applyBorder="1" applyAlignment="1" applyProtection="1">
      <alignment horizontal="center" vertical="center" shrinkToFit="1"/>
      <protection locked="0"/>
    </xf>
    <xf numFmtId="182" fontId="105" fillId="0" borderId="205" xfId="0" applyNumberFormat="1" applyFont="1" applyBorder="1" applyAlignment="1" applyProtection="1">
      <alignment horizontal="left" vertical="center" wrapText="1"/>
      <protection locked="0"/>
    </xf>
    <xf numFmtId="182" fontId="105" fillId="0" borderId="110" xfId="0" applyNumberFormat="1" applyFont="1" applyBorder="1" applyAlignment="1" applyProtection="1">
      <alignment horizontal="left" vertical="center" wrapText="1"/>
      <protection locked="0"/>
    </xf>
    <xf numFmtId="182" fontId="105" fillId="0" borderId="206" xfId="0" applyNumberFormat="1" applyFont="1" applyBorder="1" applyAlignment="1" applyProtection="1">
      <alignment horizontal="left" vertical="center" wrapText="1"/>
      <protection locked="0"/>
    </xf>
    <xf numFmtId="0" fontId="35" fillId="33" borderId="44" xfId="0" applyFont="1" applyFill="1" applyBorder="1" applyAlignment="1">
      <alignment horizontal="center" vertical="center"/>
    </xf>
    <xf numFmtId="0" fontId="35" fillId="33" borderId="36" xfId="0" applyFont="1" applyFill="1" applyBorder="1" applyAlignment="1">
      <alignment horizontal="center" vertical="center"/>
    </xf>
    <xf numFmtId="0" fontId="109" fillId="39" borderId="16" xfId="0" applyFont="1" applyFill="1" applyBorder="1" applyAlignment="1">
      <alignment horizontal="center" vertical="center" shrinkToFit="1"/>
    </xf>
    <xf numFmtId="0" fontId="109" fillId="39" borderId="40" xfId="0" applyFont="1" applyFill="1" applyBorder="1" applyAlignment="1">
      <alignment horizontal="center" vertical="center" shrinkToFit="1"/>
    </xf>
    <xf numFmtId="0" fontId="99" fillId="0" borderId="16" xfId="0" applyFont="1" applyBorder="1" applyAlignment="1" applyProtection="1">
      <alignment horizontal="center" vertical="center" shrinkToFit="1"/>
      <protection locked="0"/>
    </xf>
    <xf numFmtId="0" fontId="0" fillId="0" borderId="208" xfId="0" applyBorder="1" applyAlignment="1" applyProtection="1">
      <alignment horizontal="left" vertical="center"/>
      <protection locked="0"/>
    </xf>
    <xf numFmtId="0" fontId="0" fillId="0" borderId="209" xfId="0" applyBorder="1" applyAlignment="1" applyProtection="1">
      <alignment horizontal="left" vertical="center"/>
      <protection locked="0"/>
    </xf>
    <xf numFmtId="182" fontId="96" fillId="0" borderId="74" xfId="43" applyNumberFormat="1" applyFont="1" applyBorder="1" applyAlignment="1" applyProtection="1">
      <alignment horizontal="left" vertical="center" wrapText="1"/>
      <protection locked="0"/>
    </xf>
    <xf numFmtId="182" fontId="96" fillId="0" borderId="0" xfId="43" applyNumberFormat="1" applyFont="1" applyAlignment="1" applyProtection="1">
      <alignment horizontal="left" vertical="center" wrapText="1"/>
      <protection locked="0"/>
    </xf>
    <xf numFmtId="182" fontId="96" fillId="0" borderId="47" xfId="43" applyNumberFormat="1" applyFont="1" applyBorder="1" applyAlignment="1" applyProtection="1">
      <alignment horizontal="left" vertical="center" wrapText="1"/>
      <protection locked="0"/>
    </xf>
    <xf numFmtId="0" fontId="32" fillId="0" borderId="73"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101"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57" xfId="0" applyFont="1" applyBorder="1" applyAlignment="1">
      <alignment horizontal="center" vertical="center" shrinkToFit="1"/>
    </xf>
    <xf numFmtId="0" fontId="32" fillId="0" borderId="40"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52" xfId="0" applyFont="1" applyBorder="1" applyAlignment="1">
      <alignment horizontal="center" vertical="center" shrinkToFit="1"/>
    </xf>
    <xf numFmtId="0" fontId="35" fillId="38" borderId="80" xfId="0" applyFont="1" applyFill="1" applyBorder="1" applyAlignment="1">
      <alignment horizontal="center" vertical="center"/>
    </xf>
    <xf numFmtId="0" fontId="35" fillId="38" borderId="97" xfId="0" applyFont="1" applyFill="1" applyBorder="1" applyAlignment="1">
      <alignment horizontal="center" vertical="center"/>
    </xf>
    <xf numFmtId="0" fontId="35" fillId="38" borderId="14" xfId="0" applyFont="1" applyFill="1" applyBorder="1" applyAlignment="1">
      <alignment horizontal="center" vertical="center"/>
    </xf>
    <xf numFmtId="0" fontId="32" fillId="29" borderId="80" xfId="0" applyFont="1" applyFill="1" applyBorder="1" applyAlignment="1">
      <alignment horizontal="center" vertical="center"/>
    </xf>
    <xf numFmtId="0" fontId="32" fillId="29" borderId="14" xfId="0" applyFont="1" applyFill="1" applyBorder="1" applyAlignment="1">
      <alignment horizontal="center" vertical="center"/>
    </xf>
    <xf numFmtId="0" fontId="35" fillId="36" borderId="104" xfId="0" applyFont="1" applyFill="1" applyBorder="1" applyAlignment="1">
      <alignment horizontal="center" vertical="center" shrinkToFit="1"/>
    </xf>
    <xf numFmtId="0" fontId="35" fillId="36" borderId="105" xfId="0" applyFont="1" applyFill="1" applyBorder="1" applyAlignment="1">
      <alignment horizontal="center" vertical="center" shrinkToFit="1"/>
    </xf>
    <xf numFmtId="0" fontId="35" fillId="36" borderId="97" xfId="0" applyFont="1" applyFill="1" applyBorder="1" applyAlignment="1">
      <alignment horizontal="center" vertical="center" shrinkToFit="1"/>
    </xf>
    <xf numFmtId="0" fontId="99" fillId="0" borderId="102" xfId="0" applyFont="1" applyBorder="1" applyAlignment="1" applyProtection="1">
      <alignment horizontal="center" vertical="center" shrinkToFit="1"/>
      <protection locked="0"/>
    </xf>
    <xf numFmtId="0" fontId="99" fillId="0" borderId="77" xfId="0" applyFont="1" applyBorder="1" applyAlignment="1" applyProtection="1">
      <alignment horizontal="center" vertical="center" shrinkToFit="1"/>
      <protection locked="0"/>
    </xf>
    <xf numFmtId="0" fontId="99" fillId="0" borderId="103" xfId="0" applyFont="1" applyBorder="1" applyAlignment="1" applyProtection="1">
      <alignment horizontal="center" vertical="center" shrinkToFit="1"/>
      <protection locked="0"/>
    </xf>
    <xf numFmtId="0" fontId="32" fillId="0" borderId="80" xfId="0" applyFont="1" applyBorder="1" applyAlignment="1">
      <alignment horizontal="center" vertical="center" shrinkToFit="1"/>
    </xf>
    <xf numFmtId="0" fontId="32" fillId="0" borderId="97" xfId="0" applyFont="1" applyBorder="1" applyAlignment="1">
      <alignment horizontal="center" vertical="center" shrinkToFit="1"/>
    </xf>
    <xf numFmtId="0" fontId="32" fillId="0" borderId="105" xfId="0" applyFont="1" applyBorder="1" applyAlignment="1">
      <alignment horizontal="center" vertical="center" shrinkToFit="1"/>
    </xf>
    <xf numFmtId="0" fontId="107" fillId="39" borderId="44" xfId="0" applyFont="1" applyFill="1" applyBorder="1" applyAlignment="1">
      <alignment horizontal="center" vertical="center" shrinkToFit="1"/>
    </xf>
    <xf numFmtId="0" fontId="107" fillId="39" borderId="53" xfId="0" applyFont="1" applyFill="1" applyBorder="1" applyAlignment="1">
      <alignment horizontal="center" vertical="center" shrinkToFit="1"/>
    </xf>
    <xf numFmtId="0" fontId="107" fillId="39" borderId="36" xfId="0" applyFont="1" applyFill="1" applyBorder="1" applyAlignment="1">
      <alignment horizontal="center" vertical="center" shrinkToFit="1"/>
    </xf>
    <xf numFmtId="0" fontId="32" fillId="0" borderId="104"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44" xfId="0" applyFont="1" applyBorder="1" applyAlignment="1">
      <alignment horizontal="center" vertical="center" shrinkToFit="1"/>
    </xf>
    <xf numFmtId="0" fontId="32" fillId="0" borderId="56" xfId="0" applyFont="1" applyBorder="1" applyAlignment="1">
      <alignment horizontal="center" vertical="center" shrinkToFit="1"/>
    </xf>
    <xf numFmtId="0" fontId="109" fillId="39" borderId="15" xfId="0" applyFont="1" applyFill="1" applyBorder="1" applyAlignment="1">
      <alignment horizontal="center" vertical="center" shrinkToFit="1"/>
    </xf>
    <xf numFmtId="0" fontId="109" fillId="39" borderId="23" xfId="0" applyFont="1" applyFill="1" applyBorder="1" applyAlignment="1">
      <alignment horizontal="center" vertical="center" shrinkToFit="1"/>
    </xf>
    <xf numFmtId="0" fontId="35" fillId="29" borderId="104" xfId="0" applyFont="1" applyFill="1" applyBorder="1" applyAlignment="1">
      <alignment horizontal="center" vertical="center" shrinkToFit="1"/>
    </xf>
    <xf numFmtId="0" fontId="35" fillId="29" borderId="97" xfId="0" applyFont="1" applyFill="1" applyBorder="1" applyAlignment="1">
      <alignment horizontal="center" vertical="center" shrinkToFit="1"/>
    </xf>
    <xf numFmtId="0" fontId="35" fillId="29" borderId="105" xfId="0" applyFont="1" applyFill="1" applyBorder="1" applyAlignment="1">
      <alignment horizontal="center" vertical="center" shrinkToFit="1"/>
    </xf>
    <xf numFmtId="0" fontId="97" fillId="29" borderId="77" xfId="0" applyFont="1" applyFill="1" applyBorder="1" applyAlignment="1" applyProtection="1">
      <alignment horizontal="center" vertical="center" shrinkToFit="1"/>
      <protection locked="0"/>
    </xf>
    <xf numFmtId="0" fontId="97" fillId="29" borderId="42" xfId="0" applyFont="1" applyFill="1" applyBorder="1" applyAlignment="1" applyProtection="1">
      <alignment horizontal="center" vertical="center" shrinkToFit="1"/>
      <protection locked="0"/>
    </xf>
    <xf numFmtId="0" fontId="97" fillId="29" borderId="228" xfId="0" applyFont="1" applyFill="1" applyBorder="1" applyAlignment="1" applyProtection="1">
      <alignment horizontal="center" vertical="center" shrinkToFit="1"/>
      <protection locked="0"/>
    </xf>
    <xf numFmtId="0" fontId="97" fillId="29" borderId="229" xfId="0" applyFont="1" applyFill="1" applyBorder="1" applyAlignment="1" applyProtection="1">
      <alignment horizontal="center" vertical="center" shrinkToFit="1"/>
      <protection locked="0"/>
    </xf>
    <xf numFmtId="0" fontId="98" fillId="0" borderId="48" xfId="0" applyFont="1" applyBorder="1" applyAlignment="1" applyProtection="1">
      <alignment horizontal="center" vertical="center"/>
      <protection locked="0"/>
    </xf>
    <xf numFmtId="0" fontId="98" fillId="0" borderId="49" xfId="0" applyFont="1" applyBorder="1" applyAlignment="1" applyProtection="1">
      <alignment horizontal="center" vertical="center"/>
      <protection locked="0"/>
    </xf>
    <xf numFmtId="0" fontId="98" fillId="39" borderId="67" xfId="0" applyFont="1" applyFill="1" applyBorder="1" applyAlignment="1" applyProtection="1">
      <alignment horizontal="center" vertical="center"/>
      <protection locked="0"/>
    </xf>
    <xf numFmtId="182" fontId="105" fillId="0" borderId="17" xfId="0" applyNumberFormat="1" applyFont="1" applyBorder="1" applyAlignment="1">
      <alignment horizontal="left" vertical="center" wrapText="1"/>
    </xf>
    <xf numFmtId="0" fontId="93" fillId="39" borderId="97" xfId="0" applyFont="1" applyFill="1" applyBorder="1" applyAlignment="1">
      <alignment horizontal="left" vertical="center" shrinkToFit="1"/>
    </xf>
    <xf numFmtId="0" fontId="93" fillId="39" borderId="14" xfId="0" applyFont="1" applyFill="1" applyBorder="1" applyAlignment="1">
      <alignment horizontal="left" vertical="center" shrinkToFit="1"/>
    </xf>
    <xf numFmtId="182" fontId="93" fillId="39" borderId="97" xfId="0" applyNumberFormat="1" applyFont="1" applyFill="1" applyBorder="1" applyAlignment="1">
      <alignment horizontal="center" vertical="center" shrinkToFit="1"/>
    </xf>
    <xf numFmtId="182" fontId="93" fillId="39" borderId="14" xfId="0" applyNumberFormat="1" applyFont="1" applyFill="1" applyBorder="1" applyAlignment="1">
      <alignment horizontal="center" vertical="center" shrinkToFit="1"/>
    </xf>
    <xf numFmtId="14" fontId="39" fillId="0" borderId="0" xfId="0" applyNumberFormat="1" applyFont="1" applyAlignment="1">
      <alignment horizontal="center" vertical="center"/>
    </xf>
    <xf numFmtId="0" fontId="39" fillId="0" borderId="0" xfId="0" applyFont="1" applyAlignment="1">
      <alignment horizontal="center" vertical="center"/>
    </xf>
    <xf numFmtId="0" fontId="39" fillId="0" borderId="17" xfId="0" applyFont="1" applyBorder="1" applyAlignment="1">
      <alignment horizontal="center" vertical="center"/>
    </xf>
    <xf numFmtId="0" fontId="98" fillId="0" borderId="23" xfId="0" applyFont="1" applyBorder="1" applyAlignment="1" applyProtection="1">
      <alignment horizontal="center" vertical="center" shrinkToFit="1"/>
      <protection locked="0"/>
    </xf>
    <xf numFmtId="0" fontId="98" fillId="0" borderId="34" xfId="0" applyFont="1" applyBorder="1" applyAlignment="1" applyProtection="1">
      <alignment horizontal="center" vertical="center" shrinkToFit="1"/>
      <protection locked="0"/>
    </xf>
    <xf numFmtId="0" fontId="98" fillId="0" borderId="57" xfId="0" applyFont="1" applyBorder="1" applyAlignment="1" applyProtection="1">
      <alignment horizontal="center" vertical="center" shrinkToFit="1"/>
      <protection locked="0"/>
    </xf>
    <xf numFmtId="0" fontId="40" fillId="0" borderId="80" xfId="0" applyFont="1" applyBorder="1" applyAlignment="1">
      <alignment horizontal="center" vertical="center"/>
    </xf>
    <xf numFmtId="0" fontId="40" fillId="0" borderId="97" xfId="0" applyFont="1" applyBorder="1" applyAlignment="1">
      <alignment horizontal="center" vertical="center"/>
    </xf>
    <xf numFmtId="0" fontId="32" fillId="0" borderId="96" xfId="0" applyFont="1" applyBorder="1" applyAlignment="1">
      <alignment horizontal="center" vertical="center" shrinkToFit="1"/>
    </xf>
    <xf numFmtId="0" fontId="32" fillId="0" borderId="41" xfId="0" applyFont="1" applyBorder="1" applyAlignment="1">
      <alignment horizontal="center" vertical="center" shrinkToFit="1"/>
    </xf>
    <xf numFmtId="0" fontId="98" fillId="0" borderId="44" xfId="0" applyFont="1" applyBorder="1" applyAlignment="1" applyProtection="1">
      <alignment horizontal="center" vertical="center" shrinkToFit="1"/>
      <protection locked="0"/>
    </xf>
    <xf numFmtId="0" fontId="98" fillId="0" borderId="53" xfId="0" applyFont="1" applyBorder="1" applyAlignment="1" applyProtection="1">
      <alignment horizontal="center" vertical="center" shrinkToFit="1"/>
      <protection locked="0"/>
    </xf>
    <xf numFmtId="0" fontId="98" fillId="0" borderId="56" xfId="0" applyFont="1" applyBorder="1" applyAlignment="1" applyProtection="1">
      <alignment horizontal="center" vertical="center" shrinkToFit="1"/>
      <protection locked="0"/>
    </xf>
    <xf numFmtId="0" fontId="98" fillId="0" borderId="39" xfId="0" applyFont="1" applyBorder="1" applyAlignment="1" applyProtection="1">
      <alignment horizontal="center" vertical="center" shrinkToFit="1"/>
      <protection locked="0"/>
    </xf>
    <xf numFmtId="0" fontId="98" fillId="0" borderId="20" xfId="0" applyFont="1" applyBorder="1" applyAlignment="1" applyProtection="1">
      <alignment horizontal="center" vertical="center" shrinkToFit="1"/>
      <protection locked="0"/>
    </xf>
    <xf numFmtId="0" fontId="98" fillId="0" borderId="135" xfId="0" applyFont="1" applyBorder="1" applyAlignment="1" applyProtection="1">
      <alignment horizontal="center" vertical="center" shrinkToFit="1"/>
      <protection locked="0"/>
    </xf>
    <xf numFmtId="0" fontId="98" fillId="0" borderId="41" xfId="0" applyFont="1" applyBorder="1" applyAlignment="1" applyProtection="1">
      <alignment horizontal="center" vertical="center"/>
      <protection locked="0"/>
    </xf>
    <xf numFmtId="0" fontId="98" fillId="0" borderId="57" xfId="0" applyFont="1" applyBorder="1" applyAlignment="1" applyProtection="1">
      <alignment horizontal="center" vertical="center"/>
      <protection locked="0"/>
    </xf>
    <xf numFmtId="0" fontId="35" fillId="0" borderId="23" xfId="0" applyFont="1" applyBorder="1" applyAlignment="1">
      <alignment horizontal="center" vertical="center"/>
    </xf>
    <xf numFmtId="0" fontId="35" fillId="0" borderId="21" xfId="0" applyFont="1" applyBorder="1" applyAlignment="1">
      <alignment horizontal="center" vertical="center"/>
    </xf>
    <xf numFmtId="0" fontId="36" fillId="27" borderId="40" xfId="0" applyFont="1" applyFill="1" applyBorder="1" applyAlignment="1">
      <alignment horizontal="left" vertical="center"/>
    </xf>
    <xf numFmtId="0" fontId="36" fillId="27" borderId="41" xfId="0" applyFont="1" applyFill="1" applyBorder="1" applyAlignment="1">
      <alignment horizontal="left" vertical="center"/>
    </xf>
    <xf numFmtId="0" fontId="36" fillId="0" borderId="231" xfId="0" applyFont="1" applyBorder="1" applyAlignment="1">
      <alignment horizontal="center" vertical="center" wrapText="1"/>
    </xf>
    <xf numFmtId="0" fontId="36" fillId="0" borderId="233"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24" xfId="0" applyFont="1" applyBorder="1" applyAlignment="1">
      <alignment horizontal="center" vertical="center" wrapText="1"/>
    </xf>
    <xf numFmtId="0" fontId="31" fillId="38" borderId="78" xfId="0" applyFont="1" applyFill="1" applyBorder="1" applyAlignment="1">
      <alignment horizontal="center" vertical="center" textRotation="255"/>
    </xf>
    <xf numFmtId="0" fontId="31" fillId="38" borderId="146" xfId="0" applyFont="1" applyFill="1" applyBorder="1" applyAlignment="1">
      <alignment horizontal="center" vertical="center" textRotation="255"/>
    </xf>
    <xf numFmtId="0" fontId="36" fillId="0" borderId="23" xfId="0" applyFont="1" applyBorder="1" applyAlignment="1">
      <alignment horizontal="center" vertical="center" shrinkToFit="1"/>
    </xf>
    <xf numFmtId="0" fontId="36" fillId="0" borderId="21" xfId="0" applyFont="1" applyBorder="1" applyAlignment="1">
      <alignment horizontal="center" vertical="center" shrinkToFit="1"/>
    </xf>
    <xf numFmtId="0" fontId="36" fillId="0" borderId="23" xfId="0" applyFont="1" applyBorder="1" applyAlignment="1">
      <alignment horizontal="center" vertical="center"/>
    </xf>
    <xf numFmtId="0" fontId="36" fillId="0" borderId="21" xfId="0" applyFont="1" applyBorder="1" applyAlignment="1">
      <alignment horizontal="center" vertical="center"/>
    </xf>
    <xf numFmtId="0" fontId="35" fillId="0" borderId="44" xfId="0" applyFont="1" applyBorder="1" applyAlignment="1">
      <alignment horizontal="center" vertical="center"/>
    </xf>
    <xf numFmtId="0" fontId="35" fillId="0" borderId="36" xfId="0" applyFont="1" applyBorder="1" applyAlignment="1">
      <alignment horizontal="center" vertical="center"/>
    </xf>
    <xf numFmtId="0" fontId="31" fillId="38" borderId="106" xfId="0" applyFont="1" applyFill="1" applyBorder="1" applyAlignment="1">
      <alignment horizontal="center" vertical="center" textRotation="255"/>
    </xf>
    <xf numFmtId="0" fontId="36" fillId="0" borderId="40" xfId="0" applyFont="1" applyBorder="1" applyAlignment="1">
      <alignment horizontal="left" vertical="center"/>
    </xf>
    <xf numFmtId="0" fontId="36" fillId="0" borderId="41" xfId="0" applyFont="1" applyBorder="1" applyAlignment="1">
      <alignment horizontal="left" vertical="center"/>
    </xf>
    <xf numFmtId="56" fontId="98" fillId="0" borderId="39" xfId="0" applyNumberFormat="1" applyFont="1" applyBorder="1" applyAlignment="1" applyProtection="1">
      <alignment horizontal="center" vertical="center" shrinkToFit="1"/>
      <protection locked="0"/>
    </xf>
    <xf numFmtId="0" fontId="35" fillId="0" borderId="35" xfId="0" applyFont="1" applyBorder="1" applyAlignment="1">
      <alignment horizontal="center" vertical="center"/>
    </xf>
    <xf numFmtId="182" fontId="35" fillId="27" borderId="230" xfId="0" applyNumberFormat="1" applyFont="1" applyFill="1" applyBorder="1" applyAlignment="1" applyProtection="1">
      <alignment horizontal="left" vertical="center"/>
      <protection locked="0"/>
    </xf>
    <xf numFmtId="182" fontId="35" fillId="27" borderId="90" xfId="0" applyNumberFormat="1" applyFont="1" applyFill="1" applyBorder="1" applyAlignment="1" applyProtection="1">
      <alignment horizontal="left" vertical="center"/>
      <protection locked="0"/>
    </xf>
    <xf numFmtId="0" fontId="35" fillId="29" borderId="104" xfId="0" applyFont="1" applyFill="1" applyBorder="1" applyAlignment="1">
      <alignment horizontal="center" vertical="center"/>
    </xf>
    <xf numFmtId="0" fontId="35" fillId="29" borderId="97" xfId="0" applyFont="1" applyFill="1" applyBorder="1" applyAlignment="1">
      <alignment horizontal="center" vertical="center"/>
    </xf>
    <xf numFmtId="0" fontId="35" fillId="29" borderId="105" xfId="0" applyFont="1" applyFill="1" applyBorder="1" applyAlignment="1">
      <alignment horizontal="center" vertical="center"/>
    </xf>
    <xf numFmtId="183" fontId="35" fillId="29" borderId="50" xfId="0" applyNumberFormat="1" applyFont="1" applyFill="1" applyBorder="1" applyAlignment="1">
      <alignment horizontal="center" vertical="center" shrinkToFit="1"/>
    </xf>
    <xf numFmtId="183" fontId="35" fillId="29" borderId="107" xfId="0" applyNumberFormat="1" applyFont="1" applyFill="1" applyBorder="1" applyAlignment="1">
      <alignment horizontal="center" vertical="center" shrinkToFit="1"/>
    </xf>
    <xf numFmtId="0" fontId="35" fillId="29" borderId="102" xfId="0" applyFont="1" applyFill="1" applyBorder="1" applyAlignment="1">
      <alignment horizontal="center" vertical="center" wrapText="1" shrinkToFit="1"/>
    </xf>
    <xf numFmtId="0" fontId="35" fillId="29" borderId="77" xfId="0" applyFont="1" applyFill="1" applyBorder="1" applyAlignment="1">
      <alignment horizontal="center" vertical="center" wrapText="1" shrinkToFit="1"/>
    </xf>
    <xf numFmtId="0" fontId="35" fillId="29" borderId="103" xfId="0" applyFont="1" applyFill="1" applyBorder="1" applyAlignment="1">
      <alignment horizontal="center" vertical="center" wrapText="1" shrinkToFit="1"/>
    </xf>
    <xf numFmtId="0" fontId="35" fillId="29" borderId="93" xfId="0" applyFont="1" applyFill="1" applyBorder="1" applyAlignment="1">
      <alignment horizontal="center" vertical="center" wrapText="1" shrinkToFit="1"/>
    </xf>
    <xf numFmtId="0" fontId="35" fillId="29" borderId="17" xfId="0" applyFont="1" applyFill="1" applyBorder="1" applyAlignment="1">
      <alignment horizontal="center" vertical="center" wrapText="1" shrinkToFit="1"/>
    </xf>
    <xf numFmtId="0" fontId="35" fillId="29" borderId="94" xfId="0" applyFont="1" applyFill="1" applyBorder="1" applyAlignment="1">
      <alignment horizontal="center" vertical="center" wrapText="1" shrinkToFit="1"/>
    </xf>
    <xf numFmtId="0" fontId="36" fillId="0" borderId="44" xfId="0" applyFont="1" applyBorder="1" applyAlignment="1">
      <alignment horizontal="left" vertical="center"/>
    </xf>
    <xf numFmtId="0" fontId="36" fillId="0" borderId="36" xfId="0" applyFont="1" applyBorder="1" applyAlignment="1">
      <alignment horizontal="left" vertical="center"/>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136" fillId="0" borderId="23" xfId="45" applyBorder="1" applyAlignment="1" applyProtection="1">
      <alignment horizontal="center" vertical="center" shrinkToFit="1"/>
      <protection locked="0"/>
    </xf>
    <xf numFmtId="0" fontId="35" fillId="29" borderId="50" xfId="0" applyFont="1" applyFill="1" applyBorder="1" applyAlignment="1">
      <alignment horizontal="center" vertical="center" shrinkToFit="1"/>
    </xf>
    <xf numFmtId="0" fontId="35" fillId="29" borderId="107" xfId="0" applyFont="1" applyFill="1" applyBorder="1" applyAlignment="1">
      <alignment horizontal="center" vertical="center" shrinkToFit="1"/>
    </xf>
    <xf numFmtId="182" fontId="35" fillId="29" borderId="78" xfId="0" applyNumberFormat="1" applyFont="1" applyFill="1" applyBorder="1" applyAlignment="1">
      <alignment horizontal="center" vertical="center" shrinkToFit="1"/>
    </xf>
    <xf numFmtId="182" fontId="35" fillId="29" borderId="106" xfId="0" applyNumberFormat="1" applyFont="1" applyFill="1" applyBorder="1" applyAlignment="1">
      <alignment horizontal="center" vertical="center" shrinkToFit="1"/>
    </xf>
    <xf numFmtId="187" fontId="98" fillId="0" borderId="23" xfId="0" applyNumberFormat="1" applyFont="1" applyBorder="1" applyAlignment="1" applyProtection="1">
      <alignment horizontal="center" vertical="center" shrinkToFit="1"/>
      <protection locked="0"/>
    </xf>
    <xf numFmtId="187" fontId="98" fillId="0" borderId="21" xfId="0" applyNumberFormat="1" applyFont="1" applyBorder="1" applyAlignment="1" applyProtection="1">
      <alignment horizontal="center" vertical="center" shrinkToFit="1"/>
      <protection locked="0"/>
    </xf>
    <xf numFmtId="0" fontId="98" fillId="39" borderId="59" xfId="0" applyFont="1" applyFill="1" applyBorder="1" applyAlignment="1" applyProtection="1">
      <alignment horizontal="center" vertical="center" shrinkToFit="1"/>
      <protection locked="0"/>
    </xf>
    <xf numFmtId="0" fontId="98" fillId="39" borderId="216" xfId="0" applyFont="1" applyFill="1" applyBorder="1" applyAlignment="1" applyProtection="1">
      <alignment horizontal="center" vertical="center" shrinkToFit="1"/>
      <protection locked="0"/>
    </xf>
    <xf numFmtId="0" fontId="98" fillId="0" borderId="244" xfId="0" applyFont="1" applyBorder="1" applyAlignment="1" applyProtection="1">
      <alignment horizontal="center" vertical="center" shrinkToFit="1"/>
      <protection locked="0"/>
    </xf>
    <xf numFmtId="0" fontId="98" fillId="0" borderId="245" xfId="0" applyFont="1" applyBorder="1" applyAlignment="1" applyProtection="1">
      <alignment horizontal="center" vertical="center" shrinkToFit="1"/>
      <protection locked="0"/>
    </xf>
    <xf numFmtId="0" fontId="98" fillId="0" borderId="246" xfId="0" applyFont="1" applyBorder="1" applyAlignment="1" applyProtection="1">
      <alignment horizontal="center" vertical="center" shrinkToFit="1"/>
      <protection locked="0"/>
    </xf>
    <xf numFmtId="0" fontId="29" fillId="29" borderId="76" xfId="0" applyFont="1" applyFill="1" applyBorder="1" applyAlignment="1">
      <alignment horizontal="left" vertical="center" wrapText="1"/>
    </xf>
    <xf numFmtId="0" fontId="29" fillId="29" borderId="42" xfId="0" applyFont="1" applyFill="1" applyBorder="1" applyAlignment="1">
      <alignment horizontal="left" vertical="center" wrapText="1"/>
    </xf>
    <xf numFmtId="0" fontId="29" fillId="29" borderId="74" xfId="0" applyFont="1" applyFill="1" applyBorder="1" applyAlignment="1">
      <alignment horizontal="left" vertical="center" wrapText="1"/>
    </xf>
    <xf numFmtId="0" fontId="29" fillId="29" borderId="47" xfId="0" applyFont="1" applyFill="1" applyBorder="1" applyAlignment="1">
      <alignment horizontal="left" vertical="center" wrapText="1"/>
    </xf>
    <xf numFmtId="0" fontId="29" fillId="29" borderId="11" xfId="0" applyFont="1" applyFill="1" applyBorder="1" applyAlignment="1">
      <alignment horizontal="left" vertical="center" wrapText="1"/>
    </xf>
    <xf numFmtId="0" fontId="29" fillId="29" borderId="75" xfId="0" applyFont="1" applyFill="1" applyBorder="1" applyAlignment="1">
      <alignment horizontal="left" vertical="center" wrapText="1"/>
    </xf>
    <xf numFmtId="0" fontId="99" fillId="0" borderId="39" xfId="0" applyFont="1" applyBorder="1" applyAlignment="1" applyProtection="1">
      <alignment horizontal="center" vertical="center" shrinkToFit="1"/>
      <protection locked="0"/>
    </xf>
    <xf numFmtId="0" fontId="109" fillId="39" borderId="44" xfId="0" applyFont="1" applyFill="1" applyBorder="1" applyAlignment="1">
      <alignment horizontal="center" vertical="center" shrinkToFit="1"/>
    </xf>
    <xf numFmtId="0" fontId="109" fillId="39" borderId="53" xfId="0" applyFont="1" applyFill="1" applyBorder="1" applyAlignment="1">
      <alignment horizontal="center" vertical="center" shrinkToFit="1"/>
    </xf>
    <xf numFmtId="0" fontId="109" fillId="39" borderId="36" xfId="0" applyFont="1" applyFill="1" applyBorder="1" applyAlignment="1">
      <alignment horizontal="center" vertical="center" shrinkToFit="1"/>
    </xf>
    <xf numFmtId="0" fontId="35" fillId="29" borderId="51" xfId="0" applyFont="1" applyFill="1" applyBorder="1" applyAlignment="1">
      <alignment horizontal="center" vertical="center" shrinkToFit="1"/>
    </xf>
    <xf numFmtId="0" fontId="35" fillId="29" borderId="108" xfId="0" applyFont="1" applyFill="1" applyBorder="1" applyAlignment="1">
      <alignment horizontal="center" vertical="center" shrinkToFit="1"/>
    </xf>
    <xf numFmtId="0" fontId="108" fillId="39" borderId="31" xfId="0" applyFont="1" applyFill="1" applyBorder="1" applyAlignment="1">
      <alignment horizontal="center" vertical="center"/>
    </xf>
    <xf numFmtId="0" fontId="108" fillId="39" borderId="16" xfId="0" applyFont="1" applyFill="1" applyBorder="1" applyAlignment="1">
      <alignment horizontal="center" vertical="center"/>
    </xf>
    <xf numFmtId="0" fontId="98" fillId="0" borderId="21" xfId="0" applyFont="1" applyBorder="1" applyAlignment="1" applyProtection="1">
      <alignment horizontal="center" vertical="center" shrinkToFit="1"/>
      <protection locked="0"/>
    </xf>
    <xf numFmtId="182" fontId="129" fillId="38" borderId="80" xfId="0" applyNumberFormat="1" applyFont="1" applyFill="1" applyBorder="1" applyAlignment="1" applyProtection="1">
      <alignment horizontal="center" vertical="center"/>
      <protection locked="0"/>
    </xf>
    <xf numFmtId="182" fontId="129" fillId="38" borderId="97" xfId="0" applyNumberFormat="1" applyFont="1" applyFill="1" applyBorder="1" applyAlignment="1" applyProtection="1">
      <alignment horizontal="center" vertical="center"/>
      <protection locked="0"/>
    </xf>
    <xf numFmtId="182" fontId="129" fillId="38" borderId="14" xfId="0" applyNumberFormat="1" applyFont="1" applyFill="1" applyBorder="1" applyAlignment="1" applyProtection="1">
      <alignment horizontal="center" vertical="center"/>
      <protection locked="0"/>
    </xf>
    <xf numFmtId="0" fontId="32" fillId="41" borderId="0" xfId="0" applyFont="1" applyFill="1" applyAlignment="1">
      <alignment horizontal="center" vertical="center"/>
    </xf>
    <xf numFmtId="0" fontId="35" fillId="29" borderId="76" xfId="0" applyFont="1" applyFill="1" applyBorder="1" applyAlignment="1" applyProtection="1">
      <alignment horizontal="center" vertical="center"/>
      <protection locked="0"/>
    </xf>
    <xf numFmtId="0" fontId="35" fillId="29" borderId="77" xfId="0" applyFont="1" applyFill="1" applyBorder="1" applyAlignment="1" applyProtection="1">
      <alignment horizontal="center" vertical="center"/>
      <protection locked="0"/>
    </xf>
    <xf numFmtId="0" fontId="35" fillId="29" borderId="227" xfId="0" applyFont="1" applyFill="1" applyBorder="1" applyAlignment="1" applyProtection="1">
      <alignment horizontal="center" vertical="center"/>
      <protection locked="0"/>
    </xf>
    <xf numFmtId="0" fontId="35" fillId="29" borderId="228" xfId="0" applyFont="1" applyFill="1" applyBorder="1" applyAlignment="1" applyProtection="1">
      <alignment horizontal="center" vertical="center"/>
      <protection locked="0"/>
    </xf>
    <xf numFmtId="0" fontId="35" fillId="0" borderId="11" xfId="0"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105" fillId="0" borderId="77" xfId="0" applyFont="1" applyBorder="1" applyAlignment="1">
      <alignment horizontal="center" vertical="center" shrinkToFit="1"/>
    </xf>
    <xf numFmtId="0" fontId="86" fillId="0" borderId="17" xfId="0" applyFont="1" applyBorder="1" applyAlignment="1" applyProtection="1">
      <alignment horizontal="center" vertical="center" wrapText="1" shrinkToFit="1"/>
      <protection locked="0"/>
    </xf>
    <xf numFmtId="0" fontId="86" fillId="0" borderId="75" xfId="0" applyFont="1" applyBorder="1" applyAlignment="1" applyProtection="1">
      <alignment horizontal="center" vertical="center" wrapText="1" shrinkToFit="1"/>
      <protection locked="0"/>
    </xf>
    <xf numFmtId="182" fontId="105" fillId="0" borderId="0" xfId="0" applyNumberFormat="1" applyFont="1" applyAlignment="1">
      <alignment horizontal="left" vertical="center" wrapText="1"/>
    </xf>
    <xf numFmtId="0" fontId="35" fillId="27" borderId="104" xfId="0" applyFont="1" applyFill="1" applyBorder="1" applyAlignment="1">
      <alignment horizontal="center" vertical="center" shrinkToFit="1"/>
    </xf>
    <xf numFmtId="0" fontId="35" fillId="27" borderId="105" xfId="0" applyFont="1" applyFill="1" applyBorder="1" applyAlignment="1">
      <alignment horizontal="center" vertical="center" shrinkToFit="1"/>
    </xf>
    <xf numFmtId="0" fontId="35" fillId="27" borderId="97" xfId="0" applyFont="1" applyFill="1" applyBorder="1" applyAlignment="1">
      <alignment horizontal="center" vertical="center" shrinkToFit="1"/>
    </xf>
    <xf numFmtId="183" fontId="98" fillId="0" borderId="39" xfId="0" applyNumberFormat="1" applyFont="1" applyBorder="1" applyAlignment="1" applyProtection="1">
      <alignment horizontal="center" vertical="center" wrapText="1"/>
      <protection locked="0"/>
    </xf>
    <xf numFmtId="183" fontId="98" fillId="0" borderId="19" xfId="0" applyNumberFormat="1" applyFont="1" applyBorder="1" applyAlignment="1" applyProtection="1">
      <alignment horizontal="center" vertical="center" wrapText="1"/>
      <protection locked="0"/>
    </xf>
    <xf numFmtId="0" fontId="46" fillId="0" borderId="46"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2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0" fontId="4" fillId="0" borderId="86" xfId="0" applyFont="1" applyBorder="1" applyAlignment="1">
      <alignment horizontal="left" vertical="top" wrapText="1"/>
    </xf>
    <xf numFmtId="0" fontId="4" fillId="0" borderId="87" xfId="0" applyFont="1" applyBorder="1" applyAlignment="1">
      <alignment horizontal="left" vertical="top" wrapText="1"/>
    </xf>
    <xf numFmtId="0" fontId="4" fillId="0" borderId="190" xfId="0" applyFont="1" applyBorder="1" applyAlignment="1">
      <alignment horizontal="left" vertical="top" wrapText="1"/>
    </xf>
    <xf numFmtId="0" fontId="4" fillId="0" borderId="39" xfId="0" applyFont="1" applyBorder="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wrapText="1"/>
    </xf>
    <xf numFmtId="0" fontId="7" fillId="0" borderId="3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22" fillId="0" borderId="183"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184" fontId="96" fillId="42" borderId="23" xfId="0" applyNumberFormat="1" applyFont="1" applyFill="1" applyBorder="1" applyAlignment="1">
      <alignment horizontal="center" vertical="center" shrinkToFit="1"/>
    </xf>
    <xf numFmtId="0" fontId="96" fillId="42" borderId="21" xfId="0" applyFont="1" applyFill="1" applyBorder="1" applyAlignment="1">
      <alignment horizontal="center" vertical="center" shrinkToFit="1"/>
    </xf>
    <xf numFmtId="0" fontId="5" fillId="0" borderId="183" xfId="0" applyFont="1" applyBorder="1" applyAlignment="1">
      <alignment horizontal="center" vertical="center" shrinkToFit="1"/>
    </xf>
    <xf numFmtId="0" fontId="0" fillId="0" borderId="34" xfId="0" applyBorder="1" applyAlignment="1">
      <alignment horizontal="center" vertical="center" shrinkToFit="1"/>
    </xf>
    <xf numFmtId="0" fontId="4" fillId="0" borderId="38" xfId="0" applyFont="1" applyBorder="1" applyAlignment="1">
      <alignment horizontal="justify" vertical="center" shrinkToFit="1"/>
    </xf>
    <xf numFmtId="0" fontId="0" fillId="0" borderId="24" xfId="0" applyBorder="1" applyAlignment="1">
      <alignment horizontal="justify" vertical="center" shrinkToFit="1"/>
    </xf>
    <xf numFmtId="0" fontId="5" fillId="0" borderId="34" xfId="0" applyFont="1" applyBorder="1" applyAlignment="1">
      <alignment horizontal="center" vertical="center" shrinkToFit="1"/>
    </xf>
    <xf numFmtId="0" fontId="0" fillId="0" borderId="34" xfId="0" applyBorder="1" applyAlignment="1">
      <alignment vertical="center" shrinkToFit="1"/>
    </xf>
    <xf numFmtId="0" fontId="0" fillId="0" borderId="64" xfId="0" applyBorder="1" applyAlignment="1">
      <alignment vertical="center" shrinkToFit="1"/>
    </xf>
    <xf numFmtId="0" fontId="5" fillId="0" borderId="184" xfId="0" applyFont="1" applyBorder="1" applyAlignment="1">
      <alignment horizontal="center" vertical="center" shrinkToFit="1"/>
    </xf>
    <xf numFmtId="0" fontId="0" fillId="0" borderId="178" xfId="0" applyBorder="1" applyAlignment="1">
      <alignment horizontal="center" vertical="center" shrinkToFit="1"/>
    </xf>
    <xf numFmtId="0" fontId="0" fillId="0" borderId="185" xfId="0" applyBorder="1" applyAlignment="1">
      <alignment horizontal="center" vertical="center" shrinkToFit="1"/>
    </xf>
    <xf numFmtId="0" fontId="7" fillId="0" borderId="9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87" xfId="0" applyFont="1" applyBorder="1" applyAlignment="1">
      <alignment horizontal="center" vertical="center" wrapText="1"/>
    </xf>
    <xf numFmtId="0" fontId="7" fillId="0" borderId="188" xfId="0" applyFont="1" applyBorder="1" applyAlignment="1">
      <alignment horizontal="center" vertical="center" wrapText="1"/>
    </xf>
    <xf numFmtId="0" fontId="7" fillId="0" borderId="189" xfId="0" applyFont="1" applyBorder="1" applyAlignment="1">
      <alignment horizontal="center" vertical="center" wrapText="1"/>
    </xf>
    <xf numFmtId="0" fontId="35" fillId="0" borderId="38" xfId="0" applyFont="1" applyBorder="1" applyAlignment="1" applyProtection="1">
      <alignment horizontal="center" vertical="center" wrapText="1"/>
      <protection locked="0"/>
    </xf>
    <xf numFmtId="0" fontId="35" fillId="0" borderId="0" xfId="0" applyFont="1" applyAlignment="1" applyProtection="1">
      <alignment vertical="center" wrapText="1"/>
      <protection locked="0"/>
    </xf>
    <xf numFmtId="0" fontId="35" fillId="0" borderId="63" xfId="0" applyFont="1" applyBorder="1" applyAlignment="1" applyProtection="1">
      <alignment vertical="center" wrapText="1"/>
      <protection locked="0"/>
    </xf>
    <xf numFmtId="0" fontId="35" fillId="0" borderId="38" xfId="0" applyFont="1" applyBorder="1" applyAlignment="1" applyProtection="1">
      <alignment vertical="center" wrapText="1"/>
      <protection locked="0"/>
    </xf>
    <xf numFmtId="0" fontId="9" fillId="0" borderId="0" xfId="0" applyFont="1" applyAlignment="1">
      <alignment horizontal="right" vertical="center" wrapText="1"/>
    </xf>
    <xf numFmtId="0" fontId="0" fillId="0" borderId="0" xfId="0" applyAlignment="1">
      <alignment horizontal="right" vertical="center" wrapText="1"/>
    </xf>
    <xf numFmtId="0" fontId="121" fillId="42" borderId="23" xfId="0" applyFont="1" applyFill="1" applyBorder="1" applyAlignment="1">
      <alignment horizontal="left" vertical="center" indent="1" shrinkToFit="1"/>
    </xf>
    <xf numFmtId="0" fontId="121" fillId="42" borderId="34" xfId="0" applyFont="1" applyFill="1" applyBorder="1" applyAlignment="1">
      <alignment horizontal="left" vertical="center" indent="1" shrinkToFit="1"/>
    </xf>
    <xf numFmtId="0" fontId="35" fillId="42" borderId="34" xfId="0" applyFont="1" applyFill="1" applyBorder="1" applyAlignment="1">
      <alignment horizontal="left" vertical="center" indent="1" shrinkToFit="1"/>
    </xf>
    <xf numFmtId="0" fontId="35" fillId="42" borderId="64" xfId="0" applyFont="1" applyFill="1" applyBorder="1" applyAlignment="1">
      <alignment horizontal="left" vertical="center" indent="1" shrinkToFit="1"/>
    </xf>
    <xf numFmtId="0" fontId="55" fillId="42" borderId="46" xfId="0" applyFont="1" applyFill="1" applyBorder="1" applyAlignment="1">
      <alignment horizontal="center" vertical="center" shrinkToFit="1"/>
    </xf>
    <xf numFmtId="0" fontId="55" fillId="42" borderId="33" xfId="0" applyFont="1" applyFill="1" applyBorder="1" applyAlignment="1">
      <alignment horizontal="center" vertical="center" shrinkToFit="1"/>
    </xf>
    <xf numFmtId="0" fontId="55" fillId="42" borderId="62" xfId="0" applyFont="1" applyFill="1" applyBorder="1" applyAlignment="1">
      <alignment horizontal="center" vertical="center" shrinkToFit="1"/>
    </xf>
    <xf numFmtId="0" fontId="55" fillId="42" borderId="39" xfId="0" applyFont="1" applyFill="1" applyBorder="1" applyAlignment="1">
      <alignment horizontal="center" vertical="center" shrinkToFit="1"/>
    </xf>
    <xf numFmtId="0" fontId="55" fillId="42" borderId="20" xfId="0" applyFont="1" applyFill="1" applyBorder="1" applyAlignment="1">
      <alignment horizontal="center" vertical="center" shrinkToFit="1"/>
    </xf>
    <xf numFmtId="0" fontId="55" fillId="42" borderId="85" xfId="0" applyFont="1" applyFill="1" applyBorder="1" applyAlignment="1">
      <alignment horizontal="center" vertical="center" shrinkToFit="1"/>
    </xf>
    <xf numFmtId="0" fontId="5" fillId="0" borderId="38" xfId="0" applyFont="1" applyBorder="1" applyAlignment="1">
      <alignment horizontal="center" vertical="center" wrapText="1"/>
    </xf>
    <xf numFmtId="0" fontId="5" fillId="0" borderId="0" xfId="0" applyFont="1" applyAlignment="1">
      <alignment horizontal="center" vertical="center" wrapText="1"/>
    </xf>
    <xf numFmtId="0" fontId="5" fillId="0" borderId="39" xfId="0" applyFont="1" applyBorder="1" applyAlignment="1">
      <alignment horizontal="center" vertical="center" wrapText="1"/>
    </xf>
    <xf numFmtId="0" fontId="5" fillId="0" borderId="20" xfId="0" applyFont="1" applyBorder="1" applyAlignment="1">
      <alignment horizontal="center" vertical="center" wrapText="1"/>
    </xf>
    <xf numFmtId="0" fontId="56" fillId="42" borderId="38" xfId="0" applyFont="1" applyFill="1" applyBorder="1" applyAlignment="1">
      <alignment horizontal="center" vertical="center" shrinkToFit="1"/>
    </xf>
    <xf numFmtId="0" fontId="56" fillId="42" borderId="0" xfId="0" applyFont="1" applyFill="1" applyAlignment="1">
      <alignment horizontal="center" vertical="center" shrinkToFit="1"/>
    </xf>
    <xf numFmtId="0" fontId="56" fillId="42" borderId="24" xfId="0" applyFont="1" applyFill="1" applyBorder="1" applyAlignment="1">
      <alignment horizontal="center" vertical="center" shrinkToFit="1"/>
    </xf>
    <xf numFmtId="0" fontId="56" fillId="42" borderId="39" xfId="0" applyFont="1" applyFill="1" applyBorder="1" applyAlignment="1">
      <alignment horizontal="center" vertical="center" shrinkToFit="1"/>
    </xf>
    <xf numFmtId="0" fontId="56" fillId="42" borderId="20" xfId="0" applyFont="1" applyFill="1" applyBorder="1" applyAlignment="1">
      <alignment horizontal="center" vertical="center" shrinkToFit="1"/>
    </xf>
    <xf numFmtId="0" fontId="56" fillId="42" borderId="19" xfId="0" applyFont="1" applyFill="1" applyBorder="1" applyAlignment="1">
      <alignment horizontal="center" vertical="center" shrinkToFit="1"/>
    </xf>
    <xf numFmtId="0" fontId="5" fillId="0" borderId="46" xfId="0" applyFont="1" applyBorder="1" applyAlignment="1">
      <alignment horizontal="center" vertical="center" shrinkToFit="1"/>
    </xf>
    <xf numFmtId="0" fontId="0" fillId="0" borderId="25" xfId="0" applyBorder="1" applyAlignment="1">
      <alignment horizontal="center" vertical="center" shrinkToFit="1"/>
    </xf>
    <xf numFmtId="0" fontId="0" fillId="0" borderId="39" xfId="0" applyBorder="1" applyAlignment="1">
      <alignment horizontal="center" vertical="center" shrinkToFit="1"/>
    </xf>
    <xf numFmtId="0" fontId="0" fillId="0" borderId="19" xfId="0" applyBorder="1" applyAlignment="1">
      <alignment horizontal="center" vertical="center" shrinkToFit="1"/>
    </xf>
    <xf numFmtId="0" fontId="5" fillId="0" borderId="33"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180" xfId="0" applyFont="1" applyBorder="1" applyAlignment="1">
      <alignment horizontal="center" vertical="center" shrinkToFit="1"/>
    </xf>
    <xf numFmtId="0" fontId="0" fillId="0" borderId="181" xfId="0" applyBorder="1" applyAlignment="1">
      <alignment horizontal="center" vertical="center" shrinkToFit="1"/>
    </xf>
    <xf numFmtId="0" fontId="55" fillId="42" borderId="177" xfId="0" applyFont="1" applyFill="1" applyBorder="1" applyAlignment="1">
      <alignment horizontal="center" vertical="center" shrinkToFit="1"/>
    </xf>
    <xf numFmtId="0" fontId="55" fillId="42" borderId="178" xfId="0" applyFont="1" applyFill="1" applyBorder="1" applyAlignment="1">
      <alignment horizontal="center" vertical="center" shrinkToFit="1"/>
    </xf>
    <xf numFmtId="0" fontId="55" fillId="42" borderId="179" xfId="0" applyFont="1" applyFill="1" applyBorder="1" applyAlignment="1">
      <alignment horizontal="center" vertical="center" shrinkToFit="1"/>
    </xf>
    <xf numFmtId="0" fontId="46" fillId="0" borderId="89" xfId="0" applyFont="1" applyBorder="1" applyAlignment="1">
      <alignment horizontal="center" vertical="center" wrapText="1"/>
    </xf>
    <xf numFmtId="0" fontId="46" fillId="0" borderId="90" xfId="0" applyFont="1" applyBorder="1" applyAlignment="1">
      <alignment horizontal="center" vertical="center" wrapText="1"/>
    </xf>
    <xf numFmtId="0" fontId="41" fillId="42" borderId="89" xfId="0" applyFont="1" applyFill="1" applyBorder="1" applyAlignment="1">
      <alignment horizontal="center" vertical="center" wrapText="1"/>
    </xf>
    <xf numFmtId="0" fontId="41" fillId="42" borderId="90" xfId="0" applyFont="1" applyFill="1" applyBorder="1" applyAlignment="1">
      <alignment horizontal="center" vertical="center" wrapText="1"/>
    </xf>
    <xf numFmtId="0" fontId="41" fillId="42" borderId="91" xfId="0" applyFont="1" applyFill="1" applyBorder="1" applyAlignment="1">
      <alignment horizontal="center" vertical="center" wrapText="1"/>
    </xf>
    <xf numFmtId="0" fontId="121" fillId="42" borderId="21" xfId="0" applyFont="1" applyFill="1" applyBorder="1" applyAlignment="1">
      <alignment horizontal="left" vertical="center" indent="1" shrinkToFit="1"/>
    </xf>
    <xf numFmtId="0" fontId="32" fillId="42" borderId="23" xfId="0" applyFont="1" applyFill="1" applyBorder="1" applyAlignment="1">
      <alignment horizontal="left" vertical="center" indent="1" shrinkToFit="1"/>
    </xf>
    <xf numFmtId="0" fontId="32" fillId="42" borderId="34" xfId="0" applyFont="1" applyFill="1" applyBorder="1" applyAlignment="1">
      <alignment horizontal="left" vertical="center" indent="1" shrinkToFit="1"/>
    </xf>
    <xf numFmtId="0" fontId="32" fillId="42" borderId="64" xfId="0" applyFont="1" applyFill="1" applyBorder="1" applyAlignment="1">
      <alignment horizontal="left" vertical="center" indent="1" shrinkToFit="1"/>
    </xf>
    <xf numFmtId="0" fontId="4" fillId="0" borderId="22" xfId="0" applyFont="1" applyBorder="1" applyAlignment="1">
      <alignment horizontal="left" vertical="top" wrapText="1"/>
    </xf>
    <xf numFmtId="0" fontId="4" fillId="0" borderId="0" xfId="0" applyFont="1" applyAlignment="1">
      <alignment horizontal="left" vertical="top" wrapText="1"/>
    </xf>
    <xf numFmtId="0" fontId="4" fillId="0" borderId="33" xfId="0" applyFont="1" applyBorder="1" applyAlignment="1">
      <alignment horizontal="left" vertical="top" wrapText="1"/>
    </xf>
    <xf numFmtId="0" fontId="4" fillId="0" borderId="62" xfId="0" applyFont="1" applyBorder="1" applyAlignment="1">
      <alignment horizontal="left" vertical="top" wrapText="1"/>
    </xf>
    <xf numFmtId="176" fontId="9" fillId="42" borderId="23" xfId="0" applyNumberFormat="1" applyFont="1" applyFill="1" applyBorder="1" applyAlignment="1">
      <alignment horizontal="center" vertical="center" shrinkToFit="1"/>
    </xf>
    <xf numFmtId="176" fontId="9" fillId="42" borderId="34" xfId="0" applyNumberFormat="1" applyFont="1" applyFill="1" applyBorder="1" applyAlignment="1">
      <alignment horizontal="center" vertical="center" shrinkToFit="1"/>
    </xf>
    <xf numFmtId="0" fontId="5" fillId="0" borderId="0" xfId="0" applyFont="1" applyAlignment="1">
      <alignment horizontal="left" vertical="top" wrapText="1"/>
    </xf>
    <xf numFmtId="0" fontId="4" fillId="0" borderId="59" xfId="0" applyFont="1" applyBorder="1" applyAlignment="1">
      <alignment horizontal="left" vertical="top" wrapText="1"/>
    </xf>
    <xf numFmtId="0" fontId="0" fillId="0" borderId="65" xfId="0" applyBorder="1" applyAlignment="1">
      <alignment horizontal="left" vertical="top" wrapText="1"/>
    </xf>
    <xf numFmtId="0" fontId="4" fillId="0" borderId="65" xfId="0" applyFont="1" applyBorder="1" applyAlignment="1">
      <alignment horizontal="left" vertical="top" wrapText="1"/>
    </xf>
    <xf numFmtId="0" fontId="0" fillId="0" borderId="0" xfId="0" applyAlignment="1">
      <alignment vertical="top" wrapText="1"/>
    </xf>
    <xf numFmtId="0" fontId="4" fillId="0" borderId="87" xfId="0" applyFont="1" applyBorder="1" applyAlignment="1">
      <alignment horizontal="center" vertical="top" wrapText="1"/>
    </xf>
    <xf numFmtId="0" fontId="4" fillId="0" borderId="88" xfId="0" applyFont="1" applyBorder="1" applyAlignment="1">
      <alignment horizontal="center" vertical="top" wrapText="1"/>
    </xf>
    <xf numFmtId="0" fontId="6" fillId="0" borderId="0" xfId="0" applyFont="1" applyAlignment="1">
      <alignment horizontal="center" vertical="top" wrapText="1"/>
    </xf>
    <xf numFmtId="0" fontId="6" fillId="0" borderId="63" xfId="0" applyFont="1" applyBorder="1" applyAlignment="1">
      <alignment horizontal="center" vertical="top" wrapText="1"/>
    </xf>
    <xf numFmtId="177" fontId="5" fillId="0" borderId="0" xfId="0" applyNumberFormat="1" applyFont="1" applyAlignment="1">
      <alignment horizontal="right" vertical="top" wrapText="1"/>
    </xf>
    <xf numFmtId="177" fontId="5" fillId="0" borderId="63" xfId="0" applyNumberFormat="1" applyFont="1" applyBorder="1" applyAlignment="1">
      <alignment horizontal="right" vertical="top" wrapText="1"/>
    </xf>
    <xf numFmtId="0" fontId="5" fillId="0" borderId="63" xfId="0" applyFont="1" applyBorder="1" applyAlignment="1">
      <alignment horizontal="left" vertical="top" wrapText="1"/>
    </xf>
    <xf numFmtId="0" fontId="9" fillId="0" borderId="0" xfId="0" applyFont="1" applyAlignment="1">
      <alignment horizontal="right" vertical="center" shrinkToFit="1"/>
    </xf>
    <xf numFmtId="0" fontId="0" fillId="0" borderId="0" xfId="0" applyAlignment="1">
      <alignment horizontal="right" vertical="center" shrinkToFit="1"/>
    </xf>
    <xf numFmtId="0" fontId="121" fillId="42" borderId="23" xfId="0" applyFont="1" applyFill="1" applyBorder="1" applyAlignment="1">
      <alignment horizontal="left" vertical="center" shrinkToFit="1"/>
    </xf>
    <xf numFmtId="0" fontId="121" fillId="42" borderId="111" xfId="0" applyFont="1" applyFill="1" applyBorder="1" applyAlignment="1">
      <alignment horizontal="left" vertical="center" shrinkToFit="1"/>
    </xf>
    <xf numFmtId="0" fontId="121" fillId="42" borderId="64" xfId="0" applyFont="1" applyFill="1" applyBorder="1" applyAlignment="1">
      <alignment horizontal="left" vertical="center" indent="1" shrinkToFit="1"/>
    </xf>
    <xf numFmtId="0" fontId="3" fillId="0" borderId="0" xfId="0" applyFont="1" applyAlignment="1">
      <alignment horizontal="left" vertical="top" wrapText="1"/>
    </xf>
    <xf numFmtId="0" fontId="5" fillId="0" borderId="59" xfId="0" applyFont="1" applyBorder="1" applyAlignment="1">
      <alignment horizontal="center" vertical="center" shrinkToFit="1"/>
    </xf>
    <xf numFmtId="0" fontId="0" fillId="0" borderId="18" xfId="0" applyBorder="1" applyAlignment="1">
      <alignment horizontal="center" vertical="center" shrinkToFit="1"/>
    </xf>
    <xf numFmtId="0" fontId="4" fillId="0" borderId="18" xfId="0" applyFont="1" applyBorder="1" applyAlignment="1">
      <alignment horizontal="center" vertical="center" shrinkToFit="1"/>
    </xf>
    <xf numFmtId="0" fontId="5" fillId="0" borderId="25" xfId="0" applyFont="1" applyBorder="1" applyAlignment="1">
      <alignment horizontal="center" vertical="center" shrinkToFit="1"/>
    </xf>
    <xf numFmtId="0" fontId="4" fillId="0" borderId="19" xfId="0" applyFont="1" applyBorder="1" applyAlignment="1">
      <alignment horizontal="center" vertical="center" shrinkToFit="1"/>
    </xf>
    <xf numFmtId="0" fontId="123" fillId="0" borderId="0" xfId="0" applyFont="1" applyAlignment="1">
      <alignment horizontal="justify" vertical="center"/>
    </xf>
    <xf numFmtId="0" fontId="39" fillId="0" borderId="0" xfId="0" applyFont="1">
      <alignment vertical="center"/>
    </xf>
    <xf numFmtId="0" fontId="5" fillId="0" borderId="92"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0" xfId="0" applyFont="1" applyAlignment="1">
      <alignment horizontal="center" vertical="top" wrapText="1"/>
    </xf>
    <xf numFmtId="0" fontId="5" fillId="0" borderId="63" xfId="0" applyFont="1" applyBorder="1" applyAlignment="1">
      <alignment horizontal="center" vertical="top"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3" xfId="0" applyFont="1" applyBorder="1" applyAlignment="1">
      <alignment horizontal="center" vertical="center" wrapText="1"/>
    </xf>
    <xf numFmtId="0" fontId="0" fillId="0" borderId="20" xfId="0" applyBorder="1" applyAlignment="1">
      <alignment vertical="top" wrapText="1"/>
    </xf>
    <xf numFmtId="0" fontId="0" fillId="0" borderId="85" xfId="0" applyBorder="1" applyAlignment="1">
      <alignment vertical="top" wrapText="1"/>
    </xf>
    <xf numFmtId="0" fontId="5" fillId="42" borderId="46" xfId="0" applyFont="1" applyFill="1" applyBorder="1" applyAlignment="1">
      <alignment horizontal="left" vertical="center" wrapText="1" indent="1"/>
    </xf>
    <xf numFmtId="0" fontId="5" fillId="42" borderId="33" xfId="0" applyFont="1" applyFill="1" applyBorder="1" applyAlignment="1">
      <alignment horizontal="left" vertical="center" wrapText="1" indent="1"/>
    </xf>
    <xf numFmtId="0" fontId="5" fillId="42" borderId="62" xfId="0" applyFont="1" applyFill="1" applyBorder="1" applyAlignment="1">
      <alignment horizontal="left" vertical="center" wrapText="1" indent="1"/>
    </xf>
    <xf numFmtId="0" fontId="5" fillId="42" borderId="38" xfId="0" applyFont="1" applyFill="1" applyBorder="1" applyAlignment="1">
      <alignment horizontal="left" vertical="center" wrapText="1" indent="1"/>
    </xf>
    <xf numFmtId="0" fontId="5" fillId="42" borderId="0" xfId="0" applyFont="1" applyFill="1" applyAlignment="1">
      <alignment horizontal="left" vertical="center" wrapText="1" indent="1"/>
    </xf>
    <xf numFmtId="0" fontId="5" fillId="42" borderId="63" xfId="0" applyFont="1" applyFill="1" applyBorder="1" applyAlignment="1">
      <alignment horizontal="left" vertical="center" wrapText="1" indent="1"/>
    </xf>
    <xf numFmtId="0" fontId="5" fillId="42" borderId="39" xfId="0" applyFont="1" applyFill="1" applyBorder="1" applyAlignment="1">
      <alignment horizontal="left" vertical="center" wrapText="1" indent="1"/>
    </xf>
    <xf numFmtId="0" fontId="5" fillId="42" borderId="20" xfId="0" applyFont="1" applyFill="1" applyBorder="1" applyAlignment="1">
      <alignment horizontal="left" vertical="center" wrapText="1" indent="1"/>
    </xf>
    <xf numFmtId="0" fontId="5" fillId="42" borderId="85" xfId="0" applyFont="1" applyFill="1" applyBorder="1" applyAlignment="1">
      <alignment horizontal="left" vertical="center" wrapText="1" indent="1"/>
    </xf>
    <xf numFmtId="0" fontId="5" fillId="0" borderId="21" xfId="0" applyFont="1" applyBorder="1" applyAlignment="1">
      <alignment horizontal="center" vertical="center" shrinkToFit="1"/>
    </xf>
    <xf numFmtId="20" fontId="57" fillId="42" borderId="34" xfId="0" applyNumberFormat="1" applyFont="1" applyFill="1" applyBorder="1" applyAlignment="1">
      <alignment horizontal="left" vertical="center" shrinkToFit="1"/>
    </xf>
    <xf numFmtId="0" fontId="57" fillId="42" borderId="64" xfId="0" applyFont="1" applyFill="1" applyBorder="1" applyAlignment="1">
      <alignment horizontal="left" vertical="center" shrinkToFit="1"/>
    </xf>
    <xf numFmtId="184" fontId="9" fillId="42" borderId="34" xfId="0" applyNumberFormat="1" applyFont="1" applyFill="1" applyBorder="1" applyAlignment="1">
      <alignment horizontal="center" vertical="center" shrinkToFit="1"/>
    </xf>
    <xf numFmtId="0" fontId="5" fillId="0" borderId="92" xfId="0" applyFont="1" applyBorder="1" applyAlignment="1">
      <alignment horizontal="center" vertical="center" wrapText="1"/>
    </xf>
    <xf numFmtId="0" fontId="5" fillId="0" borderId="84" xfId="0" applyFont="1" applyBorder="1" applyAlignment="1">
      <alignment horizontal="center" vertical="center" wrapText="1"/>
    </xf>
    <xf numFmtId="0" fontId="4" fillId="0" borderId="63" xfId="0" applyFont="1" applyBorder="1" applyAlignment="1">
      <alignment horizontal="left" vertical="top" wrapText="1"/>
    </xf>
    <xf numFmtId="0" fontId="121" fillId="42" borderId="0" xfId="0" applyFont="1" applyFill="1" applyAlignment="1">
      <alignment horizontal="left" vertical="center" indent="1" shrinkToFit="1"/>
    </xf>
    <xf numFmtId="0" fontId="22" fillId="42" borderId="183" xfId="0" applyFont="1" applyFill="1" applyBorder="1" applyAlignment="1">
      <alignment horizontal="center" vertical="center" shrinkToFit="1"/>
    </xf>
    <xf numFmtId="0" fontId="22" fillId="42" borderId="34" xfId="0" applyFont="1" applyFill="1" applyBorder="1" applyAlignment="1">
      <alignment horizontal="center" vertical="center" shrinkToFit="1"/>
    </xf>
    <xf numFmtId="0" fontId="22" fillId="42" borderId="21" xfId="0" applyFont="1" applyFill="1" applyBorder="1" applyAlignment="1">
      <alignment horizontal="center" vertical="center" shrinkToFit="1"/>
    </xf>
    <xf numFmtId="184" fontId="96" fillId="42" borderId="21" xfId="0" applyNumberFormat="1" applyFont="1" applyFill="1" applyBorder="1" applyAlignment="1">
      <alignment horizontal="center" vertical="center" shrinkToFit="1"/>
    </xf>
    <xf numFmtId="0" fontId="121" fillId="42" borderId="231" xfId="0" applyFont="1" applyFill="1" applyBorder="1" applyAlignment="1">
      <alignment horizontal="center" vertical="center" shrinkToFit="1"/>
    </xf>
    <xf numFmtId="0" fontId="121" fillId="42" borderId="232" xfId="0" applyFont="1" applyFill="1" applyBorder="1" applyAlignment="1">
      <alignment horizontal="center" vertical="center" shrinkToFit="1"/>
    </xf>
    <xf numFmtId="0" fontId="121" fillId="42" borderId="233" xfId="0" applyFont="1" applyFill="1" applyBorder="1" applyAlignment="1">
      <alignment horizontal="center" vertical="center" shrinkToFit="1"/>
    </xf>
    <xf numFmtId="0" fontId="32" fillId="42" borderId="0" xfId="0" applyFont="1" applyFill="1" applyAlignment="1">
      <alignment horizontal="left" vertical="center" indent="1" shrinkToFit="1"/>
    </xf>
    <xf numFmtId="0" fontId="32" fillId="42" borderId="63" xfId="0" applyFont="1" applyFill="1" applyBorder="1" applyAlignment="1">
      <alignment horizontal="left" vertical="center" indent="1" shrinkToFit="1"/>
    </xf>
    <xf numFmtId="0" fontId="5" fillId="0" borderId="22" xfId="0" applyFont="1" applyBorder="1" applyAlignment="1">
      <alignment horizontal="right" wrapText="1" indent="3"/>
    </xf>
    <xf numFmtId="0" fontId="4" fillId="0" borderId="0" xfId="0" applyFont="1" applyAlignment="1">
      <alignment horizontal="right" wrapText="1" indent="3"/>
    </xf>
    <xf numFmtId="0" fontId="4" fillId="0" borderId="63" xfId="0" applyFont="1" applyBorder="1" applyAlignment="1">
      <alignment horizontal="right" wrapText="1" indent="3"/>
    </xf>
    <xf numFmtId="0" fontId="5" fillId="0" borderId="22" xfId="0" applyFont="1" applyBorder="1" applyAlignment="1">
      <alignment horizontal="left" vertical="top" wrapText="1"/>
    </xf>
    <xf numFmtId="0" fontId="121" fillId="42" borderId="0" xfId="0" applyFont="1" applyFill="1" applyAlignment="1">
      <alignment horizontal="left" vertical="center" shrinkToFit="1"/>
    </xf>
    <xf numFmtId="0" fontId="121" fillId="42" borderId="63" xfId="0" applyFont="1" applyFill="1" applyBorder="1" applyAlignment="1">
      <alignment horizontal="left" vertical="center" shrinkToFit="1"/>
    </xf>
    <xf numFmtId="0" fontId="35" fillId="0" borderId="38" xfId="0" applyFont="1" applyBorder="1" applyAlignment="1">
      <alignment horizontal="left" vertical="center" shrinkToFit="1"/>
    </xf>
    <xf numFmtId="0" fontId="35" fillId="0" borderId="0" xfId="0" applyFont="1" applyAlignment="1">
      <alignment horizontal="left" vertical="center" shrinkToFit="1"/>
    </xf>
    <xf numFmtId="0" fontId="35" fillId="0" borderId="63" xfId="0" applyFont="1" applyBorder="1" applyAlignment="1">
      <alignment horizontal="left" vertical="center" shrinkToFit="1"/>
    </xf>
    <xf numFmtId="0" fontId="35" fillId="42" borderId="0" xfId="0" applyFont="1" applyFill="1" applyAlignment="1">
      <alignment horizontal="left" vertical="center" indent="1" shrinkToFit="1"/>
    </xf>
    <xf numFmtId="0" fontId="35" fillId="42" borderId="63" xfId="0" applyFont="1" applyFill="1" applyBorder="1" applyAlignment="1">
      <alignment horizontal="left" vertical="center" indent="1" shrinkToFit="1"/>
    </xf>
    <xf numFmtId="0" fontId="9" fillId="42" borderId="46" xfId="0" applyFont="1" applyFill="1" applyBorder="1" applyAlignment="1">
      <alignment horizontal="left" vertical="center" wrapText="1" indent="1"/>
    </xf>
    <xf numFmtId="0" fontId="9" fillId="42" borderId="33" xfId="0" applyFont="1" applyFill="1" applyBorder="1" applyAlignment="1">
      <alignment horizontal="left" vertical="center" wrapText="1" indent="1"/>
    </xf>
    <xf numFmtId="0" fontId="9" fillId="42" borderId="62" xfId="0" applyFont="1" applyFill="1" applyBorder="1" applyAlignment="1">
      <alignment horizontal="left" vertical="center" wrapText="1" indent="1"/>
    </xf>
    <xf numFmtId="0" fontId="9" fillId="42" borderId="38" xfId="0" applyFont="1" applyFill="1" applyBorder="1" applyAlignment="1">
      <alignment horizontal="left" vertical="center" wrapText="1" indent="1"/>
    </xf>
    <xf numFmtId="0" fontId="9" fillId="42" borderId="0" xfId="0" applyFont="1" applyFill="1" applyAlignment="1">
      <alignment horizontal="left" vertical="center" wrapText="1" indent="1"/>
    </xf>
    <xf numFmtId="0" fontId="9" fillId="42" borderId="63" xfId="0" applyFont="1" applyFill="1" applyBorder="1" applyAlignment="1">
      <alignment horizontal="left" vertical="center" wrapText="1" indent="1"/>
    </xf>
    <xf numFmtId="0" fontId="9" fillId="42" borderId="39" xfId="0" applyFont="1" applyFill="1" applyBorder="1" applyAlignment="1">
      <alignment horizontal="left" vertical="center" wrapText="1" indent="1"/>
    </xf>
    <xf numFmtId="0" fontId="9" fillId="42" borderId="20" xfId="0" applyFont="1" applyFill="1" applyBorder="1" applyAlignment="1">
      <alignment horizontal="left" vertical="center" wrapText="1" indent="1"/>
    </xf>
    <xf numFmtId="0" fontId="9" fillId="42" borderId="85" xfId="0" applyFont="1" applyFill="1" applyBorder="1" applyAlignment="1">
      <alignment horizontal="left" vertical="center" wrapText="1" inden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22" fillId="42" borderId="23" xfId="0" applyFont="1" applyFill="1" applyBorder="1" applyAlignment="1">
      <alignment horizontal="left" vertical="center" indent="1" shrinkToFit="1"/>
    </xf>
    <xf numFmtId="0" fontId="22" fillId="42" borderId="34" xfId="0" applyFont="1" applyFill="1" applyBorder="1" applyAlignment="1">
      <alignment horizontal="left" vertical="center" indent="1" shrinkToFit="1"/>
    </xf>
    <xf numFmtId="0" fontId="22" fillId="42" borderId="64" xfId="0" applyFont="1" applyFill="1" applyBorder="1" applyAlignment="1">
      <alignment horizontal="left" vertical="center" indent="1" shrinkToFit="1"/>
    </xf>
    <xf numFmtId="0" fontId="5" fillId="0" borderId="46"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22" fillId="42" borderId="177" xfId="0" applyFont="1" applyFill="1" applyBorder="1" applyAlignment="1">
      <alignment horizontal="left" vertical="center" indent="1" shrinkToFit="1"/>
    </xf>
    <xf numFmtId="0" fontId="22" fillId="42" borderId="178" xfId="0" applyFont="1" applyFill="1" applyBorder="1" applyAlignment="1">
      <alignment horizontal="left" vertical="center" indent="1" shrinkToFit="1"/>
    </xf>
    <xf numFmtId="0" fontId="22" fillId="42" borderId="179" xfId="0" applyFont="1" applyFill="1" applyBorder="1" applyAlignment="1">
      <alignment horizontal="left" vertical="center" indent="1" shrinkToFit="1"/>
    </xf>
    <xf numFmtId="0" fontId="7" fillId="0" borderId="9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87" xfId="0" applyFont="1" applyBorder="1" applyAlignment="1">
      <alignment horizontal="center" vertical="center" shrinkToFit="1"/>
    </xf>
    <xf numFmtId="0" fontId="7" fillId="0" borderId="188" xfId="0" applyFont="1" applyBorder="1" applyAlignment="1">
      <alignment horizontal="center" vertical="center" shrinkToFit="1"/>
    </xf>
    <xf numFmtId="0" fontId="7" fillId="0" borderId="189" xfId="0" applyFont="1" applyBorder="1" applyAlignment="1">
      <alignment horizontal="center" vertical="center" shrinkToFit="1"/>
    </xf>
    <xf numFmtId="0" fontId="29" fillId="0" borderId="74" xfId="0" applyFont="1" applyBorder="1" applyAlignment="1" applyProtection="1">
      <alignment vertical="center" shrinkToFit="1"/>
      <protection locked="0"/>
    </xf>
    <xf numFmtId="0" fontId="29" fillId="0" borderId="24" xfId="0" applyFont="1" applyBorder="1" applyAlignment="1" applyProtection="1">
      <alignment vertical="center" shrinkToFit="1"/>
      <protection locked="0"/>
    </xf>
    <xf numFmtId="0" fontId="29" fillId="0" borderId="38" xfId="0" applyFont="1" applyBorder="1" applyAlignment="1" applyProtection="1">
      <alignment horizontal="center" vertical="center" shrinkToFit="1"/>
      <protection locked="0"/>
    </xf>
    <xf numFmtId="0" fontId="29" fillId="0" borderId="47"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29" fillId="0" borderId="24" xfId="0" applyFont="1" applyBorder="1" applyAlignment="1" applyProtection="1">
      <alignment horizontal="center" vertical="center" shrinkToFit="1"/>
      <protection locked="0"/>
    </xf>
    <xf numFmtId="0" fontId="0" fillId="0" borderId="17" xfId="0" applyBorder="1" applyAlignment="1">
      <alignment horizontal="center" vertical="center" shrinkToFit="1"/>
    </xf>
    <xf numFmtId="0" fontId="38" fillId="42" borderId="73" xfId="0" applyFont="1" applyFill="1" applyBorder="1" applyAlignment="1">
      <alignment horizontal="center" vertical="center" shrinkToFit="1"/>
    </xf>
    <xf numFmtId="0" fontId="38" fillId="42" borderId="53" xfId="0" applyFont="1" applyFill="1" applyBorder="1" applyAlignment="1">
      <alignment horizontal="center" vertical="center" shrinkToFit="1"/>
    </xf>
    <xf numFmtId="0" fontId="38" fillId="42" borderId="56" xfId="0" applyFont="1" applyFill="1" applyBorder="1" applyAlignment="1">
      <alignment horizontal="center" vertical="center" shrinkToFit="1"/>
    </xf>
    <xf numFmtId="0" fontId="38" fillId="42" borderId="96" xfId="0" applyFont="1" applyFill="1" applyBorder="1" applyAlignment="1">
      <alignment horizontal="center" vertical="center" shrinkToFit="1"/>
    </xf>
    <xf numFmtId="0" fontId="38" fillId="42" borderId="35" xfId="0" applyFont="1" applyFill="1" applyBorder="1" applyAlignment="1">
      <alignment horizontal="center" vertical="center" shrinkToFit="1"/>
    </xf>
    <xf numFmtId="0" fontId="38" fillId="42" borderId="52" xfId="0" applyFont="1" applyFill="1" applyBorder="1" applyAlignment="1">
      <alignment horizontal="center" vertical="center" shrinkToFit="1"/>
    </xf>
    <xf numFmtId="0" fontId="27" fillId="0" borderId="73" xfId="0" applyFont="1" applyBorder="1" applyAlignment="1">
      <alignment horizontal="left" vertical="center"/>
    </xf>
    <xf numFmtId="0" fontId="27" fillId="0" borderId="53" xfId="0" applyFont="1" applyBorder="1" applyAlignment="1">
      <alignment horizontal="left" vertical="center"/>
    </xf>
    <xf numFmtId="177" fontId="29" fillId="0" borderId="0" xfId="0" applyNumberFormat="1" applyFont="1" applyAlignment="1">
      <alignment horizontal="center" vertical="center"/>
    </xf>
    <xf numFmtId="0" fontId="30" fillId="0" borderId="11" xfId="0" applyFont="1" applyBorder="1" applyAlignment="1">
      <alignment horizontal="center" vertical="center" shrinkToFit="1"/>
    </xf>
    <xf numFmtId="0" fontId="30" fillId="0" borderId="75" xfId="0" applyFont="1" applyBorder="1" applyAlignment="1">
      <alignment horizontal="center" vertical="center" shrinkToFit="1"/>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57" xfId="0" applyBorder="1" applyAlignment="1">
      <alignment horizontal="center" vertical="center"/>
    </xf>
    <xf numFmtId="0" fontId="36" fillId="42" borderId="40" xfId="0" applyFont="1" applyFill="1" applyBorder="1" applyAlignment="1">
      <alignment horizontal="center" vertical="center"/>
    </xf>
    <xf numFmtId="0" fontId="36" fillId="42" borderId="35" xfId="0" applyFont="1" applyFill="1" applyBorder="1" applyAlignment="1">
      <alignment horizontal="center" vertical="center"/>
    </xf>
    <xf numFmtId="0" fontId="0" fillId="0" borderId="101" xfId="0" applyBorder="1" applyAlignment="1">
      <alignment horizontal="center" vertical="center"/>
    </xf>
    <xf numFmtId="0" fontId="0" fillId="0" borderId="21" xfId="0" applyBorder="1" applyAlignment="1">
      <alignment horizontal="center" vertical="center"/>
    </xf>
    <xf numFmtId="0" fontId="27" fillId="0" borderId="81" xfId="0" applyFont="1" applyBorder="1" applyAlignment="1">
      <alignment horizontal="center" vertical="center"/>
    </xf>
    <xf numFmtId="0" fontId="27" fillId="0" borderId="146" xfId="0" applyFont="1" applyBorder="1" applyAlignment="1">
      <alignment horizontal="center" vertical="center"/>
    </xf>
    <xf numFmtId="0" fontId="27" fillId="0" borderId="31" xfId="0" applyFont="1" applyBorder="1" applyAlignment="1">
      <alignment horizontal="center" vertical="center"/>
    </xf>
    <xf numFmtId="0" fontId="32" fillId="42" borderId="76" xfId="0" applyFont="1" applyFill="1" applyBorder="1" applyAlignment="1">
      <alignment horizontal="center" vertical="center" shrinkToFit="1"/>
    </xf>
    <xf numFmtId="0" fontId="32" fillId="42" borderId="77" xfId="0" applyFont="1" applyFill="1" applyBorder="1" applyAlignment="1">
      <alignment horizontal="center" vertical="center" shrinkToFit="1"/>
    </xf>
    <xf numFmtId="0" fontId="32" fillId="42" borderId="42" xfId="0" applyFont="1" applyFill="1" applyBorder="1" applyAlignment="1">
      <alignment horizontal="center" vertical="center" shrinkToFit="1"/>
    </xf>
    <xf numFmtId="0" fontId="32" fillId="42" borderId="74" xfId="0" applyFont="1" applyFill="1" applyBorder="1" applyAlignment="1">
      <alignment horizontal="center" vertical="center" shrinkToFit="1"/>
    </xf>
    <xf numFmtId="0" fontId="32" fillId="42" borderId="0" xfId="0" applyFont="1" applyFill="1" applyAlignment="1">
      <alignment horizontal="center" vertical="center" shrinkToFit="1"/>
    </xf>
    <xf numFmtId="0" fontId="32" fillId="42" borderId="47" xfId="0" applyFont="1" applyFill="1" applyBorder="1" applyAlignment="1">
      <alignment horizontal="center" vertical="center" shrinkToFit="1"/>
    </xf>
    <xf numFmtId="0" fontId="32" fillId="42" borderId="11" xfId="0" applyFont="1" applyFill="1" applyBorder="1" applyAlignment="1">
      <alignment horizontal="center" vertical="center" shrinkToFit="1"/>
    </xf>
    <xf numFmtId="0" fontId="32" fillId="42" borderId="17" xfId="0" applyFont="1" applyFill="1" applyBorder="1" applyAlignment="1">
      <alignment horizontal="center" vertical="center" shrinkToFit="1"/>
    </xf>
    <xf numFmtId="0" fontId="32" fillId="42" borderId="75" xfId="0" applyFont="1" applyFill="1" applyBorder="1" applyAlignment="1">
      <alignment horizontal="center" vertical="center" shrinkToFit="1"/>
    </xf>
    <xf numFmtId="0" fontId="35" fillId="42" borderId="73" xfId="0" applyFont="1" applyFill="1" applyBorder="1" applyAlignment="1">
      <alignment horizontal="center" vertical="center" shrinkToFit="1"/>
    </xf>
    <xf numFmtId="0" fontId="35" fillId="42" borderId="53" xfId="0" applyFont="1" applyFill="1" applyBorder="1" applyAlignment="1">
      <alignment horizontal="center" vertical="center" shrinkToFit="1"/>
    </xf>
    <xf numFmtId="0" fontId="35" fillId="42" borderId="56" xfId="0" applyFont="1" applyFill="1" applyBorder="1" applyAlignment="1">
      <alignment horizontal="center" vertical="center" shrinkToFit="1"/>
    </xf>
    <xf numFmtId="0" fontId="35" fillId="42" borderId="96" xfId="0" applyFont="1" applyFill="1" applyBorder="1" applyAlignment="1">
      <alignment horizontal="center" vertical="center" shrinkToFit="1"/>
    </xf>
    <xf numFmtId="0" fontId="35" fillId="42" borderId="35" xfId="0" applyFont="1" applyFill="1" applyBorder="1" applyAlignment="1">
      <alignment horizontal="center" vertical="center" shrinkToFit="1"/>
    </xf>
    <xf numFmtId="0" fontId="35" fillId="42" borderId="52" xfId="0" applyFont="1" applyFill="1" applyBorder="1" applyAlignment="1">
      <alignment horizontal="center" vertical="center" shrinkToFit="1"/>
    </xf>
    <xf numFmtId="0" fontId="35" fillId="42" borderId="101" xfId="0" applyFont="1" applyFill="1" applyBorder="1" applyAlignment="1">
      <alignment horizontal="center" vertical="center" shrinkToFit="1"/>
    </xf>
    <xf numFmtId="0" fontId="35" fillId="42" borderId="34" xfId="0" applyFont="1" applyFill="1" applyBorder="1" applyAlignment="1">
      <alignment horizontal="center" vertical="center" shrinkToFit="1"/>
    </xf>
    <xf numFmtId="0" fontId="35" fillId="42" borderId="57" xfId="0" applyFont="1" applyFill="1" applyBorder="1" applyAlignment="1">
      <alignment horizontal="center" vertical="center" shrinkToFit="1"/>
    </xf>
    <xf numFmtId="183" fontId="36" fillId="42" borderId="44" xfId="0" applyNumberFormat="1" applyFont="1" applyFill="1" applyBorder="1" applyAlignment="1">
      <alignment horizontal="center" vertical="center"/>
    </xf>
    <xf numFmtId="183" fontId="36" fillId="42" borderId="53" xfId="0" applyNumberFormat="1" applyFont="1" applyFill="1" applyBorder="1" applyAlignment="1">
      <alignment horizontal="center" vertical="center"/>
    </xf>
    <xf numFmtId="183" fontId="36" fillId="42" borderId="56" xfId="0" applyNumberFormat="1" applyFont="1" applyFill="1" applyBorder="1" applyAlignment="1">
      <alignment horizontal="center" vertical="center"/>
    </xf>
    <xf numFmtId="183" fontId="36" fillId="42" borderId="40" xfId="0" applyNumberFormat="1" applyFont="1" applyFill="1" applyBorder="1" applyAlignment="1">
      <alignment horizontal="center" vertical="center"/>
    </xf>
    <xf numFmtId="183" fontId="36" fillId="42" borderId="35" xfId="0" applyNumberFormat="1" applyFont="1" applyFill="1" applyBorder="1" applyAlignment="1">
      <alignment horizontal="center" vertical="center"/>
    </xf>
    <xf numFmtId="183" fontId="36" fillId="42" borderId="52" xfId="0" applyNumberFormat="1" applyFont="1" applyFill="1" applyBorder="1" applyAlignment="1">
      <alignment horizontal="center" vertical="center"/>
    </xf>
    <xf numFmtId="0" fontId="0" fillId="0" borderId="76" xfId="0" applyBorder="1" applyProtection="1">
      <alignment vertical="center"/>
      <protection locked="0"/>
    </xf>
    <xf numFmtId="0" fontId="0" fillId="0" borderId="77"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102" xfId="0" applyBorder="1" applyAlignment="1" applyProtection="1">
      <alignment vertical="center" shrinkToFit="1"/>
      <protection locked="0"/>
    </xf>
    <xf numFmtId="0" fontId="0" fillId="0" borderId="77"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93"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75" xfId="0" applyBorder="1" applyAlignment="1" applyProtection="1">
      <alignment vertical="center" shrinkToFit="1"/>
      <protection locked="0"/>
    </xf>
    <xf numFmtId="0" fontId="29" fillId="0" borderId="80" xfId="0" applyFont="1" applyBorder="1" applyAlignment="1" applyProtection="1">
      <alignment horizontal="left" vertical="center" wrapText="1"/>
      <protection locked="0"/>
    </xf>
    <xf numFmtId="0" fontId="29" fillId="0" borderId="97"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0" fillId="0" borderId="76" xfId="0" applyBorder="1" applyAlignment="1">
      <alignment horizontal="center" vertical="center"/>
    </xf>
    <xf numFmtId="0" fontId="0" fillId="0" borderId="42" xfId="0" applyBorder="1" applyAlignment="1">
      <alignment horizontal="center" vertical="center"/>
    </xf>
    <xf numFmtId="0" fontId="0" fillId="0" borderId="11" xfId="0" applyBorder="1" applyAlignment="1">
      <alignment horizontal="center" vertical="center"/>
    </xf>
    <xf numFmtId="0" fontId="0" fillId="0" borderId="75" xfId="0" applyBorder="1" applyAlignment="1">
      <alignment horizontal="center" vertical="center"/>
    </xf>
    <xf numFmtId="0" fontId="27" fillId="0" borderId="98" xfId="0" applyFont="1" applyBorder="1" applyAlignment="1">
      <alignment horizontal="center" vertical="center" wrapText="1"/>
    </xf>
    <xf numFmtId="0" fontId="27" fillId="0" borderId="99" xfId="0" applyFont="1" applyBorder="1" applyAlignment="1">
      <alignment horizontal="center" vertical="center"/>
    </xf>
    <xf numFmtId="0" fontId="29" fillId="0" borderId="76" xfId="0" applyFont="1" applyBorder="1" applyAlignment="1">
      <alignment horizontal="center" vertical="center" shrinkToFit="1"/>
    </xf>
    <xf numFmtId="0" fontId="29" fillId="0" borderId="42" xfId="0" applyFont="1" applyBorder="1" applyAlignment="1">
      <alignment horizontal="center" vertical="center" shrinkToFit="1"/>
    </xf>
    <xf numFmtId="0" fontId="29" fillId="0" borderId="96" xfId="0" applyFont="1" applyBorder="1" applyAlignment="1">
      <alignment horizontal="left" vertical="center"/>
    </xf>
    <xf numFmtId="0" fontId="29" fillId="0" borderId="35" xfId="0" applyFont="1" applyBorder="1" applyAlignment="1">
      <alignment horizontal="left" vertical="center"/>
    </xf>
    <xf numFmtId="176" fontId="31" fillId="42" borderId="97" xfId="0" applyNumberFormat="1" applyFont="1" applyFill="1" applyBorder="1" applyAlignment="1">
      <alignment horizontal="center" vertical="center"/>
    </xf>
    <xf numFmtId="176" fontId="0" fillId="42" borderId="97" xfId="0" applyNumberFormat="1" applyFill="1" applyBorder="1" applyAlignment="1">
      <alignment horizontal="center" vertical="center"/>
    </xf>
    <xf numFmtId="176" fontId="0" fillId="42" borderId="14" xfId="0" applyNumberFormat="1" applyFill="1" applyBorder="1" applyAlignment="1">
      <alignment horizontal="center" vertical="center"/>
    </xf>
    <xf numFmtId="0" fontId="36" fillId="0" borderId="76" xfId="0" applyFont="1" applyBorder="1" applyAlignment="1">
      <alignment horizontal="center" vertical="center"/>
    </xf>
    <xf numFmtId="0" fontId="0" fillId="0" borderId="77" xfId="0" applyBorder="1" applyAlignment="1">
      <alignment horizontal="center" vertical="center"/>
    </xf>
    <xf numFmtId="0" fontId="31" fillId="0" borderId="80" xfId="0" applyFont="1" applyBorder="1" applyAlignment="1">
      <alignment horizontal="center" vertical="center"/>
    </xf>
    <xf numFmtId="0" fontId="0" fillId="0" borderId="97" xfId="0" applyBorder="1" applyAlignment="1">
      <alignment horizontal="center" vertical="center"/>
    </xf>
    <xf numFmtId="0" fontId="29" fillId="0" borderId="46" xfId="0" applyFont="1" applyBorder="1" applyAlignment="1" applyProtection="1">
      <alignment horizontal="center" vertical="center" shrinkToFit="1"/>
      <protection locked="0"/>
    </xf>
    <xf numFmtId="0" fontId="29" fillId="0" borderId="33"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0" fillId="0" borderId="98" xfId="0" applyBorder="1" applyAlignment="1">
      <alignment horizontal="left" vertical="center"/>
    </xf>
    <xf numFmtId="0" fontId="0" fillId="0" borderId="99" xfId="0" applyBorder="1" applyAlignment="1">
      <alignment horizontal="left" vertical="center"/>
    </xf>
    <xf numFmtId="0" fontId="29" fillId="0" borderId="76" xfId="0" applyFont="1" applyBorder="1" applyAlignment="1">
      <alignment horizontal="center" vertical="center"/>
    </xf>
    <xf numFmtId="0" fontId="29" fillId="0" borderId="42" xfId="0" applyFont="1" applyBorder="1" applyAlignment="1">
      <alignment horizontal="center" vertical="center"/>
    </xf>
    <xf numFmtId="0" fontId="29" fillId="0" borderId="74" xfId="0" applyFont="1" applyBorder="1" applyAlignment="1">
      <alignment horizontal="center" vertical="center"/>
    </xf>
    <xf numFmtId="0" fontId="29" fillId="0" borderId="47" xfId="0" applyFont="1" applyBorder="1" applyAlignment="1">
      <alignment horizontal="center" vertical="center"/>
    </xf>
    <xf numFmtId="0" fontId="29" fillId="0" borderId="11" xfId="0" applyFont="1" applyBorder="1" applyAlignment="1">
      <alignment horizontal="center" vertical="center"/>
    </xf>
    <xf numFmtId="0" fontId="29" fillId="0" borderId="75" xfId="0" applyFont="1" applyBorder="1" applyAlignment="1">
      <alignment horizontal="center" vertical="center"/>
    </xf>
    <xf numFmtId="0" fontId="31" fillId="42" borderId="76" xfId="0" applyFont="1" applyFill="1" applyBorder="1" applyAlignment="1">
      <alignment horizontal="left" vertical="center" indent="1" shrinkToFit="1"/>
    </xf>
    <xf numFmtId="0" fontId="31" fillId="42" borderId="77" xfId="0" applyFont="1" applyFill="1" applyBorder="1" applyAlignment="1">
      <alignment horizontal="left" vertical="center" indent="1" shrinkToFit="1"/>
    </xf>
    <xf numFmtId="0" fontId="31" fillId="42" borderId="42" xfId="0" applyFont="1" applyFill="1" applyBorder="1" applyAlignment="1">
      <alignment horizontal="left" vertical="center" indent="1" shrinkToFit="1"/>
    </xf>
    <xf numFmtId="0" fontId="31" fillId="42" borderId="11" xfId="0" applyFont="1" applyFill="1" applyBorder="1" applyAlignment="1">
      <alignment horizontal="left" vertical="center" indent="1" shrinkToFit="1"/>
    </xf>
    <xf numFmtId="0" fontId="31" fillId="42" borderId="17" xfId="0" applyFont="1" applyFill="1" applyBorder="1" applyAlignment="1">
      <alignment horizontal="left" vertical="center" indent="1" shrinkToFit="1"/>
    </xf>
    <xf numFmtId="0" fontId="31" fillId="42" borderId="75" xfId="0" applyFont="1" applyFill="1" applyBorder="1" applyAlignment="1">
      <alignment horizontal="left" vertical="center" indent="1" shrinkToFit="1"/>
    </xf>
    <xf numFmtId="0" fontId="29" fillId="0" borderId="73" xfId="0" applyFont="1" applyBorder="1" applyAlignment="1">
      <alignment horizontal="left" vertical="center"/>
    </xf>
    <xf numFmtId="0" fontId="29" fillId="0" borderId="53" xfId="0" applyFont="1" applyBorder="1" applyAlignment="1">
      <alignment horizontal="left" vertical="center"/>
    </xf>
    <xf numFmtId="0" fontId="36" fillId="42" borderId="44" xfId="0" applyFont="1" applyFill="1" applyBorder="1" applyAlignment="1">
      <alignment horizontal="center" vertical="center"/>
    </xf>
    <xf numFmtId="0" fontId="36" fillId="42" borderId="53" xfId="0" applyFont="1" applyFill="1" applyBorder="1" applyAlignment="1">
      <alignment horizontal="center" vertical="center"/>
    </xf>
    <xf numFmtId="20" fontId="29" fillId="0" borderId="74" xfId="0" applyNumberFormat="1" applyFont="1" applyBorder="1" applyAlignment="1" applyProtection="1">
      <alignment vertical="center" shrinkToFit="1"/>
      <protection locked="0"/>
    </xf>
    <xf numFmtId="20" fontId="29" fillId="0" borderId="95" xfId="0" applyNumberFormat="1" applyFont="1" applyBorder="1" applyAlignment="1" applyProtection="1">
      <alignment vertical="center" shrinkToFit="1"/>
      <protection locked="0"/>
    </xf>
    <xf numFmtId="0" fontId="29" fillId="0" borderId="25" xfId="0" applyFont="1" applyBorder="1" applyAlignment="1" applyProtection="1">
      <alignment vertical="center" shrinkToFit="1"/>
      <protection locked="0"/>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95" xfId="0" applyFont="1" applyBorder="1" applyAlignment="1" applyProtection="1">
      <alignment vertical="center" shrinkToFit="1"/>
      <protection locked="0"/>
    </xf>
    <xf numFmtId="0" fontId="29" fillId="0" borderId="77" xfId="0" applyFont="1" applyBorder="1" applyAlignment="1">
      <alignment horizontal="center" vertical="center"/>
    </xf>
    <xf numFmtId="0" fontId="29" fillId="0" borderId="43" xfId="0" applyFont="1" applyBorder="1" applyAlignment="1" applyProtection="1">
      <alignment horizontal="center" vertical="center" shrinkToFit="1"/>
      <protection locked="0"/>
    </xf>
    <xf numFmtId="0" fontId="33" fillId="0" borderId="0" xfId="0" applyFont="1" applyAlignment="1" applyProtection="1">
      <alignment horizontal="center" vertical="center"/>
      <protection locked="0"/>
    </xf>
    <xf numFmtId="0" fontId="32" fillId="42" borderId="20" xfId="0" applyFont="1" applyFill="1" applyBorder="1" applyAlignment="1">
      <alignment horizontal="center" vertical="center" shrinkToFit="1"/>
    </xf>
    <xf numFmtId="0" fontId="36" fillId="0" borderId="0" xfId="0" applyFont="1" applyAlignment="1">
      <alignment horizontal="center" vertical="center" shrinkToFit="1"/>
    </xf>
    <xf numFmtId="0" fontId="36" fillId="42" borderId="20" xfId="0" applyFont="1" applyFill="1" applyBorder="1" applyAlignment="1">
      <alignment horizontal="center" vertical="center" shrinkToFit="1"/>
    </xf>
    <xf numFmtId="176" fontId="0" fillId="42" borderId="20" xfId="0" applyNumberFormat="1" applyFill="1" applyBorder="1" applyAlignment="1">
      <alignment horizontal="center" vertical="center" shrinkToFit="1"/>
    </xf>
    <xf numFmtId="0" fontId="0" fillId="0" borderId="17"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104" xfId="0" applyFont="1" applyBorder="1" applyAlignment="1">
      <alignment horizontal="center" vertical="center"/>
    </xf>
    <xf numFmtId="0" fontId="1" fillId="0" borderId="97" xfId="0" applyFont="1" applyBorder="1" applyAlignment="1">
      <alignment horizontal="center" vertical="center"/>
    </xf>
    <xf numFmtId="0" fontId="1" fillId="0" borderId="105" xfId="0" applyFont="1" applyBorder="1" applyAlignment="1">
      <alignment horizontal="center" vertical="center"/>
    </xf>
    <xf numFmtId="0" fontId="0" fillId="39" borderId="212" xfId="0" applyFill="1" applyBorder="1" applyAlignment="1">
      <alignment horizontal="center" vertical="center"/>
    </xf>
    <xf numFmtId="0" fontId="0" fillId="39" borderId="213" xfId="0" applyFill="1" applyBorder="1" applyAlignment="1">
      <alignment horizontal="center" vertical="center"/>
    </xf>
    <xf numFmtId="0" fontId="1" fillId="0" borderId="38"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1" fillId="0" borderId="23"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35" fillId="0" borderId="0" xfId="0" applyFont="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27" fillId="0" borderId="77" xfId="0" applyFont="1" applyBorder="1" applyAlignment="1" applyProtection="1">
      <alignment horizontal="right" vertical="center"/>
      <protection locked="0"/>
    </xf>
    <xf numFmtId="0" fontId="40" fillId="0" borderId="7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3" fillId="0" borderId="0" xfId="0" applyFont="1" applyAlignment="1" applyProtection="1">
      <alignment horizontal="left"/>
      <protection locked="0"/>
    </xf>
    <xf numFmtId="0" fontId="0" fillId="0" borderId="0" xfId="0" applyAlignment="1" applyProtection="1">
      <alignment horizontal="left"/>
      <protection locked="0"/>
    </xf>
    <xf numFmtId="0" fontId="0" fillId="39" borderId="198" xfId="0" applyFill="1" applyBorder="1" applyAlignment="1">
      <alignment horizontal="center" vertical="center"/>
    </xf>
    <xf numFmtId="0" fontId="133" fillId="0" borderId="218" xfId="0" applyFont="1" applyBorder="1" applyAlignment="1" applyProtection="1">
      <alignment horizontal="center" vertical="center"/>
      <protection locked="0"/>
    </xf>
    <xf numFmtId="0" fontId="133" fillId="0" borderId="219" xfId="0" applyFont="1" applyBorder="1" applyAlignment="1" applyProtection="1">
      <alignment horizontal="center" vertical="center"/>
      <protection locked="0"/>
    </xf>
    <xf numFmtId="0" fontId="1" fillId="0" borderId="40" xfId="0"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27" fillId="40" borderId="33" xfId="0" applyFont="1" applyFill="1" applyBorder="1" applyAlignment="1" applyProtection="1">
      <alignment horizontal="center" vertical="center" wrapText="1"/>
      <protection locked="0"/>
    </xf>
    <xf numFmtId="0" fontId="27" fillId="40" borderId="25" xfId="0" applyFont="1" applyFill="1" applyBorder="1" applyAlignment="1" applyProtection="1">
      <alignment horizontal="center" vertical="center" wrapText="1"/>
      <protection locked="0"/>
    </xf>
    <xf numFmtId="0" fontId="27" fillId="40" borderId="0" xfId="0" applyFont="1" applyFill="1" applyAlignment="1" applyProtection="1">
      <alignment horizontal="center" vertical="center" wrapText="1"/>
      <protection locked="0"/>
    </xf>
    <xf numFmtId="0" fontId="27" fillId="40" borderId="24" xfId="0" applyFont="1" applyFill="1" applyBorder="1" applyAlignment="1" applyProtection="1">
      <alignment horizontal="center" vertical="center" wrapText="1"/>
      <protection locked="0"/>
    </xf>
    <xf numFmtId="0" fontId="27" fillId="40" borderId="38" xfId="0" applyFont="1" applyFill="1" applyBorder="1" applyAlignment="1" applyProtection="1">
      <alignment horizontal="center" vertical="center" wrapText="1"/>
      <protection locked="0"/>
    </xf>
    <xf numFmtId="0" fontId="27" fillId="40" borderId="39" xfId="0" applyFont="1" applyFill="1" applyBorder="1" applyAlignment="1" applyProtection="1">
      <alignment horizontal="center" vertical="center" wrapText="1"/>
      <protection locked="0"/>
    </xf>
    <xf numFmtId="0" fontId="27" fillId="40" borderId="19"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24" xfId="0" applyBorder="1" applyAlignment="1" applyProtection="1">
      <alignment horizontal="center" vertical="center"/>
      <protection locked="0"/>
    </xf>
    <xf numFmtId="0" fontId="31" fillId="40" borderId="0" xfId="0" applyFont="1" applyFill="1" applyAlignment="1">
      <alignment horizontal="center" vertical="center"/>
    </xf>
    <xf numFmtId="0" fontId="90" fillId="0" borderId="0" xfId="0" applyFont="1" applyAlignment="1">
      <alignment horizontal="left" vertical="center" shrinkToFit="1"/>
    </xf>
    <xf numFmtId="177" fontId="0" fillId="0" borderId="0" xfId="0" applyNumberFormat="1" applyAlignment="1">
      <alignment horizontal="right" vertical="center"/>
    </xf>
    <xf numFmtId="0" fontId="53" fillId="0" borderId="0" xfId="0" applyFont="1" applyAlignment="1">
      <alignment horizontal="center"/>
    </xf>
    <xf numFmtId="0" fontId="0" fillId="0" borderId="0" xfId="0" applyAlignment="1">
      <alignment horizontal="center" shrinkToFit="1"/>
    </xf>
    <xf numFmtId="0" fontId="33" fillId="0" borderId="0" xfId="0" applyFont="1" applyAlignment="1" applyProtection="1">
      <alignment horizontal="right" vertical="center"/>
      <protection locked="0"/>
    </xf>
    <xf numFmtId="0" fontId="29" fillId="0" borderId="44" xfId="0" applyFont="1" applyBorder="1" applyAlignment="1">
      <alignment horizontal="left" vertical="center" wrapText="1"/>
    </xf>
    <xf numFmtId="0" fontId="29" fillId="0" borderId="36" xfId="0" applyFont="1" applyBorder="1" applyAlignment="1">
      <alignment horizontal="left" vertical="center" wrapText="1"/>
    </xf>
    <xf numFmtId="0" fontId="1" fillId="0" borderId="51" xfId="0" applyFont="1" applyBorder="1" applyAlignment="1">
      <alignment horizontal="center" vertical="center"/>
    </xf>
    <xf numFmtId="0" fontId="1" fillId="0" borderId="108" xfId="0" applyFont="1" applyBorder="1" applyAlignment="1">
      <alignment horizontal="center" vertical="center"/>
    </xf>
    <xf numFmtId="0" fontId="1" fillId="0" borderId="38" xfId="0" applyFont="1" applyBorder="1" applyAlignment="1" applyProtection="1">
      <alignment horizontal="center" vertical="center" wrapText="1" shrinkToFit="1"/>
      <protection locked="0"/>
    </xf>
    <xf numFmtId="0" fontId="1" fillId="0" borderId="24" xfId="0" applyFont="1" applyBorder="1" applyAlignment="1" applyProtection="1">
      <alignment horizontal="center" vertical="center" wrapText="1" shrinkToFit="1"/>
      <protection locked="0"/>
    </xf>
    <xf numFmtId="0" fontId="32" fillId="42" borderId="20" xfId="0" applyFont="1" applyFill="1" applyBorder="1" applyAlignment="1">
      <alignment horizontal="left" vertical="center" shrinkToFit="1"/>
    </xf>
    <xf numFmtId="0" fontId="35" fillId="0" borderId="0" xfId="0" applyFont="1" applyAlignment="1">
      <alignment horizontal="center" vertical="center" shrinkToFit="1"/>
    </xf>
    <xf numFmtId="0" fontId="35" fillId="42" borderId="20" xfId="0" applyFont="1" applyFill="1" applyBorder="1" applyAlignment="1">
      <alignment horizontal="left" vertical="center" indent="1" shrinkToFit="1"/>
    </xf>
    <xf numFmtId="0" fontId="35" fillId="42" borderId="20" xfId="0" applyFont="1" applyFill="1" applyBorder="1" applyAlignment="1">
      <alignment horizontal="left" vertical="center" indent="1"/>
    </xf>
    <xf numFmtId="0" fontId="1" fillId="0" borderId="15" xfId="0" applyFont="1" applyBorder="1" applyAlignment="1" applyProtection="1">
      <alignment horizontal="center" vertical="center" wrapText="1" shrinkToFit="1"/>
      <protection locked="0"/>
    </xf>
    <xf numFmtId="0" fontId="0" fillId="0" borderId="23"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78" xfId="0" applyBorder="1" applyAlignment="1">
      <alignment horizontal="center" vertical="center"/>
    </xf>
    <xf numFmtId="0" fontId="0" fillId="0" borderId="106"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1" fillId="0" borderId="50" xfId="0" applyFont="1" applyBorder="1" applyAlignment="1">
      <alignment horizontal="center" vertical="center"/>
    </xf>
    <xf numFmtId="0" fontId="1" fillId="0" borderId="107" xfId="0" applyFont="1" applyBorder="1" applyAlignment="1">
      <alignment horizontal="center" vertical="center"/>
    </xf>
    <xf numFmtId="0" fontId="0" fillId="0" borderId="65" xfId="0" applyBorder="1" applyAlignment="1">
      <alignment horizontal="center" vertical="center"/>
    </xf>
    <xf numFmtId="0" fontId="1" fillId="0" borderId="103" xfId="0" applyFont="1" applyBorder="1" applyAlignment="1">
      <alignment horizontal="center" vertical="center"/>
    </xf>
    <xf numFmtId="0" fontId="1" fillId="0" borderId="94" xfId="0" applyFont="1" applyBorder="1" applyAlignment="1">
      <alignment horizontal="center" vertical="center"/>
    </xf>
    <xf numFmtId="0" fontId="1" fillId="0" borderId="102" xfId="0" applyFont="1" applyBorder="1" applyAlignment="1">
      <alignment horizontal="center" vertical="center"/>
    </xf>
    <xf numFmtId="0" fontId="1" fillId="0" borderId="77" xfId="0" applyFont="1" applyBorder="1" applyAlignment="1">
      <alignment horizontal="center" vertical="center"/>
    </xf>
    <xf numFmtId="0" fontId="1" fillId="0" borderId="93" xfId="0" applyFont="1" applyBorder="1" applyAlignment="1">
      <alignment horizontal="center" vertical="center"/>
    </xf>
    <xf numFmtId="0" fontId="1" fillId="0" borderId="17" xfId="0" applyFont="1" applyBorder="1" applyAlignment="1">
      <alignment horizontal="center" vertical="center"/>
    </xf>
    <xf numFmtId="0" fontId="1" fillId="0" borderId="39"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shrinkToFit="1"/>
      <protection locked="0"/>
    </xf>
    <xf numFmtId="0" fontId="1" fillId="0" borderId="23"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0" fontId="0" fillId="0" borderId="74" xfId="0" applyBorder="1" applyAlignment="1">
      <alignment horizontal="left" vertical="distributed" wrapText="1" indent="1"/>
    </xf>
    <xf numFmtId="0" fontId="0" fillId="0" borderId="0" xfId="0" applyAlignment="1">
      <alignment horizontal="left" vertical="distributed" wrapText="1" indent="1"/>
    </xf>
    <xf numFmtId="0" fontId="0" fillId="40" borderId="74" xfId="0" applyFill="1" applyBorder="1" applyAlignment="1">
      <alignment horizontal="left" vertical="distributed" wrapText="1"/>
    </xf>
    <xf numFmtId="0" fontId="0" fillId="40" borderId="0" xfId="0" applyFill="1" applyAlignment="1">
      <alignment horizontal="left" vertical="distributed" wrapText="1"/>
    </xf>
    <xf numFmtId="0" fontId="1" fillId="0" borderId="40" xfId="0" applyFont="1" applyBorder="1" applyAlignment="1" applyProtection="1">
      <alignment horizontal="center" vertical="center" wrapText="1" shrinkToFit="1"/>
      <protection locked="0"/>
    </xf>
    <xf numFmtId="0" fontId="1" fillId="0" borderId="41" xfId="0" applyFont="1" applyBorder="1" applyAlignment="1" applyProtection="1">
      <alignment horizontal="center" vertical="center" wrapText="1" shrinkToFit="1"/>
      <protection locked="0"/>
    </xf>
    <xf numFmtId="0" fontId="0" fillId="0" borderId="40" xfId="0" applyBorder="1" applyAlignment="1" applyProtection="1">
      <alignment horizontal="center" vertical="center" wrapText="1" shrinkToFit="1"/>
      <protection locked="0"/>
    </xf>
    <xf numFmtId="0" fontId="0" fillId="0" borderId="35"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74" fillId="0" borderId="0" xfId="0" applyFont="1" applyAlignment="1">
      <alignment horizontal="center" vertical="center" wrapText="1"/>
    </xf>
    <xf numFmtId="0" fontId="0" fillId="0" borderId="0" xfId="0" applyAlignment="1">
      <alignment horizontal="center" vertical="center"/>
    </xf>
    <xf numFmtId="0" fontId="88" fillId="0" borderId="0" xfId="0" applyFont="1" applyAlignment="1">
      <alignment horizontal="left" vertical="center"/>
    </xf>
    <xf numFmtId="0" fontId="89" fillId="0" borderId="0" xfId="0" applyFont="1" applyAlignment="1">
      <alignment horizontal="center" vertical="center"/>
    </xf>
    <xf numFmtId="0" fontId="74" fillId="26" borderId="0" xfId="0" applyFont="1" applyFill="1" applyAlignment="1">
      <alignment horizontal="left" vertical="center" indent="1"/>
    </xf>
    <xf numFmtId="0" fontId="74" fillId="0" borderId="46" xfId="0" applyFont="1" applyBorder="1" applyAlignment="1">
      <alignment horizontal="left" vertical="center" wrapText="1"/>
    </xf>
    <xf numFmtId="0" fontId="74" fillId="0" borderId="33" xfId="0" applyFont="1" applyBorder="1" applyAlignment="1">
      <alignment horizontal="left" vertical="center" wrapText="1"/>
    </xf>
    <xf numFmtId="0" fontId="74" fillId="0" borderId="25" xfId="0" applyFont="1" applyBorder="1" applyAlignment="1">
      <alignment horizontal="left" vertical="center" wrapText="1"/>
    </xf>
    <xf numFmtId="0" fontId="74" fillId="0" borderId="38" xfId="0" applyFont="1" applyBorder="1" applyAlignment="1">
      <alignment horizontal="left" vertical="center" wrapText="1"/>
    </xf>
    <xf numFmtId="0" fontId="74" fillId="0" borderId="0" xfId="0" applyFont="1" applyAlignment="1">
      <alignment horizontal="left" vertical="center" wrapText="1"/>
    </xf>
    <xf numFmtId="0" fontId="74" fillId="0" borderId="24" xfId="0" applyFont="1" applyBorder="1" applyAlignment="1">
      <alignment horizontal="left" vertical="center" wrapText="1"/>
    </xf>
    <xf numFmtId="0" fontId="74" fillId="0" borderId="39" xfId="0" applyFont="1" applyBorder="1" applyAlignment="1">
      <alignment horizontal="left" vertical="center"/>
    </xf>
    <xf numFmtId="0" fontId="74" fillId="0" borderId="20" xfId="0" applyFont="1" applyBorder="1" applyAlignment="1">
      <alignment horizontal="left" vertical="center"/>
    </xf>
    <xf numFmtId="0" fontId="74" fillId="0" borderId="19" xfId="0" applyFont="1" applyBorder="1" applyAlignment="1">
      <alignment horizontal="left" vertical="center"/>
    </xf>
    <xf numFmtId="0" fontId="115" fillId="42" borderId="97" xfId="0" applyFont="1" applyFill="1" applyBorder="1" applyAlignment="1">
      <alignment horizontal="left" vertical="center" shrinkToFit="1"/>
    </xf>
    <xf numFmtId="0" fontId="115" fillId="42" borderId="14" xfId="0" applyFont="1" applyFill="1" applyBorder="1" applyAlignment="1">
      <alignment horizontal="left" vertical="center" shrinkToFit="1"/>
    </xf>
    <xf numFmtId="0" fontId="9" fillId="0" borderId="80" xfId="0" applyFont="1" applyBorder="1" applyAlignment="1">
      <alignment horizontal="center" vertical="center" wrapText="1"/>
    </xf>
    <xf numFmtId="0" fontId="9" fillId="0" borderId="97" xfId="0" applyFont="1" applyBorder="1" applyAlignment="1">
      <alignment horizontal="center" vertical="center" wrapText="1"/>
    </xf>
    <xf numFmtId="0" fontId="114" fillId="42" borderId="79" xfId="0" applyFont="1" applyFill="1" applyBorder="1" applyAlignment="1">
      <alignment horizontal="left" vertical="center" shrinkToFit="1"/>
    </xf>
    <xf numFmtId="0" fontId="114" fillId="42" borderId="97" xfId="0" applyFont="1" applyFill="1" applyBorder="1" applyAlignment="1">
      <alignment horizontal="left" vertical="center" shrinkToFit="1"/>
    </xf>
    <xf numFmtId="0" fontId="114" fillId="42" borderId="14" xfId="0" applyFont="1" applyFill="1" applyBorder="1" applyAlignment="1">
      <alignment horizontal="left" vertical="center" shrinkToFit="1"/>
    </xf>
    <xf numFmtId="0" fontId="114" fillId="0" borderId="128" xfId="0" applyFont="1" applyBorder="1" applyAlignment="1" applyProtection="1">
      <alignment horizontal="center" vertical="center" shrinkToFit="1"/>
      <protection locked="0"/>
    </xf>
    <xf numFmtId="0" fontId="114" fillId="0" borderId="129" xfId="0" applyFont="1" applyBorder="1" applyAlignment="1" applyProtection="1">
      <alignment horizontal="center" vertical="center" shrinkToFit="1"/>
      <protection locked="0"/>
    </xf>
    <xf numFmtId="0" fontId="114" fillId="0" borderId="130" xfId="0" applyFont="1" applyBorder="1" applyAlignment="1" applyProtection="1">
      <alignment horizontal="center" vertical="center" shrinkToFit="1"/>
      <protection locked="0"/>
    </xf>
    <xf numFmtId="0" fontId="9" fillId="26" borderId="44" xfId="0" applyFont="1" applyFill="1" applyBorder="1" applyAlignment="1">
      <alignment horizontal="center" vertical="center" wrapText="1"/>
    </xf>
    <xf numFmtId="0" fontId="9" fillId="26" borderId="131" xfId="0" applyFont="1" applyFill="1" applyBorder="1" applyAlignment="1">
      <alignment horizontal="center" vertical="center" wrapText="1"/>
    </xf>
    <xf numFmtId="0" fontId="114" fillId="0" borderId="53" xfId="0" applyFont="1" applyBorder="1" applyAlignment="1" applyProtection="1">
      <alignment horizontal="center" vertical="center" shrinkToFit="1"/>
      <protection locked="0"/>
    </xf>
    <xf numFmtId="0" fontId="114" fillId="0" borderId="36" xfId="0" applyFont="1" applyBorder="1" applyAlignment="1" applyProtection="1">
      <alignment horizontal="center" vertical="center" shrinkToFit="1"/>
      <protection locked="0"/>
    </xf>
    <xf numFmtId="0" fontId="116" fillId="0" borderId="53" xfId="0" applyFont="1" applyBorder="1" applyAlignment="1" applyProtection="1">
      <alignment horizontal="center" vertical="center" shrinkToFit="1"/>
      <protection locked="0"/>
    </xf>
    <xf numFmtId="0" fontId="116" fillId="0" borderId="56" xfId="0" applyFont="1" applyBorder="1" applyAlignment="1" applyProtection="1">
      <alignment horizontal="center" vertical="center" shrinkToFit="1"/>
      <protection locked="0"/>
    </xf>
    <xf numFmtId="0" fontId="114" fillId="0" borderId="67" xfId="0" applyFont="1" applyBorder="1" applyAlignment="1" applyProtection="1">
      <alignment horizontal="center" vertical="center" shrinkToFit="1"/>
      <protection locked="0"/>
    </xf>
    <xf numFmtId="0" fontId="114" fillId="0" borderId="66" xfId="0" applyFont="1" applyBorder="1" applyAlignment="1" applyProtection="1">
      <alignment horizontal="center" vertical="center" shrinkToFit="1"/>
      <protection locked="0"/>
    </xf>
    <xf numFmtId="0" fontId="74" fillId="0" borderId="15" xfId="0" applyFont="1" applyBorder="1" applyAlignment="1">
      <alignment horizontal="center" vertical="center" wrapText="1"/>
    </xf>
    <xf numFmtId="0" fontId="114" fillId="0" borderId="15" xfId="0" applyFont="1" applyBorder="1" applyAlignment="1" applyProtection="1">
      <alignment horizontal="center" vertical="center" shrinkToFit="1"/>
      <protection locked="0"/>
    </xf>
    <xf numFmtId="0" fontId="114" fillId="0" borderId="30" xfId="0" applyFont="1" applyBorder="1" applyAlignment="1" applyProtection="1">
      <alignment horizontal="center" vertical="center" shrinkToFit="1"/>
      <protection locked="0"/>
    </xf>
    <xf numFmtId="0" fontId="74" fillId="29" borderId="74" xfId="0" applyFont="1" applyFill="1" applyBorder="1" applyAlignment="1">
      <alignment horizontal="center" vertical="center" wrapText="1"/>
    </xf>
    <xf numFmtId="0" fontId="74" fillId="29" borderId="0" xfId="0" applyFont="1" applyFill="1" applyAlignment="1">
      <alignment horizontal="center" vertical="center" wrapText="1"/>
    </xf>
    <xf numFmtId="0" fontId="74" fillId="29" borderId="136" xfId="0" applyFont="1" applyFill="1" applyBorder="1" applyAlignment="1">
      <alignment horizontal="center" vertical="center" wrapText="1"/>
    </xf>
    <xf numFmtId="0" fontId="74" fillId="29" borderId="11" xfId="0" applyFont="1" applyFill="1" applyBorder="1" applyAlignment="1">
      <alignment horizontal="center" vertical="center" wrapText="1"/>
    </xf>
    <xf numFmtId="0" fontId="74" fillId="29" borderId="17" xfId="0" applyFont="1" applyFill="1" applyBorder="1" applyAlignment="1">
      <alignment horizontal="center" vertical="center" wrapText="1"/>
    </xf>
    <xf numFmtId="0" fontId="74" fillId="29" borderId="138" xfId="0" applyFont="1" applyFill="1" applyBorder="1" applyAlignment="1">
      <alignment horizontal="center" vertical="center" wrapText="1"/>
    </xf>
    <xf numFmtId="0" fontId="85" fillId="29" borderId="115" xfId="0" applyFont="1" applyFill="1" applyBorder="1" applyAlignment="1">
      <alignment horizontal="center" vertical="center" wrapText="1" shrinkToFit="1"/>
    </xf>
    <xf numFmtId="0" fontId="85" fillId="29" borderId="33" xfId="0" applyFont="1" applyFill="1" applyBorder="1" applyAlignment="1">
      <alignment horizontal="center" vertical="center" wrapText="1" shrinkToFit="1"/>
    </xf>
    <xf numFmtId="0" fontId="85" fillId="29" borderId="123" xfId="0" applyFont="1" applyFill="1" applyBorder="1" applyAlignment="1">
      <alignment horizontal="center" vertical="center" wrapText="1" shrinkToFit="1"/>
    </xf>
    <xf numFmtId="0" fontId="85" fillId="29" borderId="20" xfId="0" applyFont="1" applyFill="1" applyBorder="1" applyAlignment="1">
      <alignment horizontal="center" vertical="center" wrapText="1" shrinkToFit="1"/>
    </xf>
    <xf numFmtId="0" fontId="74" fillId="29" borderId="90" xfId="0" applyFont="1" applyFill="1" applyBorder="1" applyAlignment="1">
      <alignment horizontal="center" vertical="center" wrapText="1" shrinkToFit="1"/>
    </xf>
    <xf numFmtId="0" fontId="74" fillId="29" borderId="120" xfId="0" applyFont="1" applyFill="1" applyBorder="1" applyAlignment="1">
      <alignment horizontal="center" vertical="center" wrapText="1" shrinkToFit="1"/>
    </xf>
    <xf numFmtId="0" fontId="74" fillId="29" borderId="67" xfId="0" applyFont="1" applyFill="1" applyBorder="1" applyAlignment="1">
      <alignment horizontal="center" vertical="center" wrapText="1" shrinkToFit="1"/>
    </xf>
    <xf numFmtId="0" fontId="74" fillId="29" borderId="117" xfId="0" applyFont="1" applyFill="1" applyBorder="1" applyAlignment="1">
      <alignment horizontal="center" vertical="center" wrapText="1" shrinkToFit="1"/>
    </xf>
    <xf numFmtId="0" fontId="85" fillId="29" borderId="115" xfId="0" applyFont="1" applyFill="1" applyBorder="1" applyAlignment="1">
      <alignment horizontal="center" vertical="center" shrinkToFit="1"/>
    </xf>
    <xf numFmtId="0" fontId="85" fillId="29" borderId="0" xfId="0" applyFont="1" applyFill="1" applyAlignment="1">
      <alignment horizontal="center" vertical="center" shrinkToFit="1"/>
    </xf>
    <xf numFmtId="0" fontId="85" fillId="29" borderId="116" xfId="0" applyFont="1" applyFill="1" applyBorder="1" applyAlignment="1">
      <alignment horizontal="center" vertical="center" shrinkToFit="1"/>
    </xf>
    <xf numFmtId="0" fontId="85" fillId="29" borderId="17" xfId="0" applyFont="1" applyFill="1" applyBorder="1" applyAlignment="1">
      <alignment horizontal="center" vertical="center" shrinkToFit="1"/>
    </xf>
    <xf numFmtId="0" fontId="74" fillId="29" borderId="48" xfId="0" applyFont="1" applyFill="1" applyBorder="1" applyAlignment="1">
      <alignment horizontal="center" vertical="center" shrinkToFit="1"/>
    </xf>
    <xf numFmtId="0" fontId="74" fillId="29" borderId="60" xfId="0" applyFont="1" applyFill="1" applyBorder="1" applyAlignment="1">
      <alignment horizontal="center" vertical="center" shrinkToFit="1"/>
    </xf>
    <xf numFmtId="0" fontId="74" fillId="29" borderId="112" xfId="0" applyFont="1" applyFill="1" applyBorder="1" applyAlignment="1">
      <alignment horizontal="center" vertical="center" shrinkToFit="1"/>
    </xf>
    <xf numFmtId="0" fontId="74" fillId="29" borderId="137" xfId="0" applyFont="1" applyFill="1" applyBorder="1" applyAlignment="1">
      <alignment horizontal="center" vertical="center" shrinkToFit="1"/>
    </xf>
    <xf numFmtId="0" fontId="84" fillId="0" borderId="141" xfId="0" applyFont="1" applyBorder="1" applyAlignment="1" applyProtection="1">
      <alignment horizontal="center" vertical="center" shrinkToFit="1"/>
      <protection locked="0"/>
    </xf>
    <xf numFmtId="0" fontId="84" fillId="0" borderId="142" xfId="0" applyFont="1" applyBorder="1" applyAlignment="1" applyProtection="1">
      <alignment horizontal="center" vertical="center" shrinkToFit="1"/>
      <protection locked="0"/>
    </xf>
    <xf numFmtId="0" fontId="74" fillId="0" borderId="128" xfId="0" applyFont="1" applyBorder="1" applyAlignment="1" applyProtection="1">
      <alignment horizontal="center" vertical="center" shrinkToFit="1"/>
      <protection locked="0"/>
    </xf>
    <xf numFmtId="0" fontId="74" fillId="0" borderId="129" xfId="0" applyFont="1" applyBorder="1" applyAlignment="1" applyProtection="1">
      <alignment horizontal="center" vertical="center" shrinkToFit="1"/>
      <protection locked="0"/>
    </xf>
    <xf numFmtId="0" fontId="74" fillId="0" borderId="142" xfId="0" applyFont="1" applyBorder="1" applyAlignment="1" applyProtection="1">
      <alignment horizontal="center" vertical="center" shrinkToFit="1"/>
      <protection locked="0"/>
    </xf>
    <xf numFmtId="0" fontId="76" fillId="0" borderId="128" xfId="0" applyFont="1" applyBorder="1" applyAlignment="1" applyProtection="1">
      <alignment horizontal="center" vertical="center" wrapText="1"/>
      <protection locked="0"/>
    </xf>
    <xf numFmtId="0" fontId="76" fillId="0" borderId="142" xfId="0" applyFont="1" applyBorder="1" applyAlignment="1" applyProtection="1">
      <alignment horizontal="center" vertical="center" wrapText="1"/>
      <protection locked="0"/>
    </xf>
    <xf numFmtId="0" fontId="74" fillId="0" borderId="77" xfId="0" applyFont="1" applyBorder="1" applyAlignment="1" applyProtection="1">
      <alignment horizontal="left" vertical="top" shrinkToFit="1"/>
      <protection locked="0"/>
    </xf>
    <xf numFmtId="0" fontId="74" fillId="0" borderId="129" xfId="0" applyFont="1" applyBorder="1" applyAlignment="1" applyProtection="1">
      <alignment horizontal="left" vertical="top" shrinkToFit="1"/>
      <protection locked="0"/>
    </xf>
    <xf numFmtId="0" fontId="74" fillId="0" borderId="140" xfId="0" applyFont="1" applyBorder="1" applyAlignment="1" applyProtection="1">
      <alignment horizontal="left" vertical="top" shrinkToFit="1"/>
      <protection locked="0"/>
    </xf>
    <xf numFmtId="0" fontId="42" fillId="0" borderId="143" xfId="0" applyFont="1" applyBorder="1" applyAlignment="1" applyProtection="1">
      <alignment horizontal="center" vertical="center" wrapText="1" shrinkToFit="1"/>
      <protection locked="0"/>
    </xf>
    <xf numFmtId="0" fontId="87" fillId="0" borderId="121" xfId="0" applyFont="1" applyBorder="1" applyAlignment="1" applyProtection="1">
      <alignment horizontal="center" vertical="center" shrinkToFit="1"/>
      <protection locked="0"/>
    </xf>
    <xf numFmtId="0" fontId="74" fillId="0" borderId="121" xfId="0" applyFont="1" applyBorder="1" applyAlignment="1" applyProtection="1">
      <alignment horizontal="right" vertical="center" indent="1" shrinkToFit="1"/>
      <protection locked="0"/>
    </xf>
    <xf numFmtId="0" fontId="74" fillId="0" borderId="113" xfId="0" applyFont="1" applyBorder="1" applyAlignment="1" applyProtection="1">
      <alignment horizontal="right" vertical="center" indent="1" shrinkToFit="1"/>
      <protection locked="0"/>
    </xf>
    <xf numFmtId="0" fontId="76" fillId="0" borderId="113" xfId="0" applyFont="1" applyBorder="1" applyAlignment="1" applyProtection="1">
      <alignment horizontal="center" vertical="center" wrapText="1"/>
      <protection locked="0"/>
    </xf>
    <xf numFmtId="0" fontId="76" fillId="0" borderId="122" xfId="0" applyFont="1" applyBorder="1" applyAlignment="1" applyProtection="1">
      <alignment horizontal="center" vertical="center" wrapText="1"/>
      <protection locked="0"/>
    </xf>
    <xf numFmtId="0" fontId="76" fillId="0" borderId="115" xfId="0" applyFont="1" applyBorder="1" applyAlignment="1" applyProtection="1">
      <alignment horizontal="center" vertical="center" wrapText="1"/>
      <protection locked="0"/>
    </xf>
    <xf numFmtId="0" fontId="76" fillId="0" borderId="136" xfId="0" applyFont="1" applyBorder="1" applyAlignment="1" applyProtection="1">
      <alignment horizontal="center" vertical="center" wrapText="1"/>
      <protection locked="0"/>
    </xf>
    <xf numFmtId="0" fontId="76" fillId="0" borderId="116" xfId="0" applyFont="1" applyBorder="1" applyAlignment="1" applyProtection="1">
      <alignment horizontal="center" vertical="center" wrapText="1"/>
      <protection locked="0"/>
    </xf>
    <xf numFmtId="0" fontId="76" fillId="0" borderId="138" xfId="0" applyFont="1" applyBorder="1" applyAlignment="1" applyProtection="1">
      <alignment horizontal="center" vertical="center" wrapText="1"/>
      <protection locked="0"/>
    </xf>
    <xf numFmtId="0" fontId="74" fillId="0" borderId="49" xfId="0" applyFont="1" applyBorder="1" applyAlignment="1" applyProtection="1">
      <alignment horizontal="left" vertical="center" wrapText="1" indent="1" shrinkToFit="1"/>
      <protection locked="0"/>
    </xf>
    <xf numFmtId="0" fontId="74" fillId="0" borderId="61" xfId="0" applyFont="1" applyBorder="1" applyAlignment="1" applyProtection="1">
      <alignment horizontal="left" vertical="center" wrapText="1" indent="1" shrinkToFit="1"/>
      <protection locked="0"/>
    </xf>
    <xf numFmtId="0" fontId="74" fillId="0" borderId="144" xfId="0" applyFont="1" applyBorder="1" applyAlignment="1" applyProtection="1">
      <alignment horizontal="center" vertical="center" wrapText="1"/>
      <protection locked="0"/>
    </xf>
    <xf numFmtId="0" fontId="74" fillId="0" borderId="122" xfId="0" applyFont="1" applyBorder="1" applyAlignment="1" applyProtection="1">
      <alignment horizontal="center" vertical="center" wrapText="1"/>
      <protection locked="0"/>
    </xf>
    <xf numFmtId="0" fontId="74" fillId="0" borderId="125" xfId="0" applyFont="1" applyBorder="1" applyAlignment="1" applyProtection="1">
      <alignment horizontal="center" vertical="center" wrapText="1"/>
      <protection locked="0"/>
    </xf>
    <xf numFmtId="0" fontId="74" fillId="0" borderId="126" xfId="0" applyFont="1" applyBorder="1" applyAlignment="1" applyProtection="1">
      <alignment horizontal="center" vertical="center" wrapText="1"/>
      <protection locked="0"/>
    </xf>
    <xf numFmtId="0" fontId="74" fillId="0" borderId="113" xfId="0" applyFont="1" applyBorder="1" applyAlignment="1" applyProtection="1">
      <alignment horizontal="center" vertical="center" shrinkToFit="1"/>
      <protection locked="0"/>
    </xf>
    <xf numFmtId="0" fontId="74" fillId="0" borderId="114" xfId="0" applyFont="1" applyBorder="1" applyAlignment="1" applyProtection="1">
      <alignment horizontal="center" vertical="center" shrinkToFit="1"/>
      <protection locked="0"/>
    </xf>
    <xf numFmtId="0" fontId="74" fillId="0" borderId="127" xfId="0" applyFont="1" applyBorder="1" applyAlignment="1" applyProtection="1">
      <alignment horizontal="center" vertical="center" shrinkToFit="1"/>
      <protection locked="0"/>
    </xf>
    <xf numFmtId="0" fontId="74" fillId="0" borderId="48" xfId="0" applyFont="1" applyBorder="1" applyAlignment="1" applyProtection="1">
      <alignment horizontal="center" vertical="center" shrinkToFit="1"/>
      <protection locked="0"/>
    </xf>
    <xf numFmtId="0" fontId="74" fillId="0" borderId="11" xfId="0" applyFont="1" applyBorder="1" applyAlignment="1" applyProtection="1">
      <alignment horizontal="center" vertical="center" wrapText="1"/>
      <protection locked="0"/>
    </xf>
    <xf numFmtId="0" fontId="74" fillId="0" borderId="138" xfId="0" applyFont="1" applyBorder="1" applyAlignment="1" applyProtection="1">
      <alignment horizontal="center" vertical="center" wrapText="1"/>
      <protection locked="0"/>
    </xf>
    <xf numFmtId="0" fontId="74" fillId="0" borderId="116" xfId="0" applyFont="1" applyBorder="1" applyAlignment="1" applyProtection="1">
      <alignment horizontal="center" vertical="center" shrinkToFit="1"/>
      <protection locked="0"/>
    </xf>
    <xf numFmtId="0" fontId="74" fillId="0" borderId="17" xfId="0" applyFont="1" applyBorder="1" applyAlignment="1" applyProtection="1">
      <alignment horizontal="center" vertical="center" shrinkToFit="1"/>
      <protection locked="0"/>
    </xf>
    <xf numFmtId="0" fontId="74" fillId="0" borderId="17" xfId="0" applyFont="1" applyBorder="1" applyAlignment="1" applyProtection="1">
      <alignment horizontal="left" vertical="center" wrapText="1" indent="1" shrinkToFit="1"/>
      <protection locked="0"/>
    </xf>
    <xf numFmtId="0" fontId="74" fillId="0" borderId="75" xfId="0" applyFont="1" applyBorder="1" applyAlignment="1" applyProtection="1">
      <alignment horizontal="left" vertical="center" wrapText="1" indent="1" shrinkToFit="1"/>
      <protection locked="0"/>
    </xf>
    <xf numFmtId="0" fontId="72" fillId="0" borderId="132" xfId="0" applyFont="1" applyBorder="1" applyAlignment="1" applyProtection="1">
      <alignment horizontal="center" vertical="center" shrinkToFit="1"/>
      <protection locked="0"/>
    </xf>
    <xf numFmtId="0" fontId="72" fillId="0" borderId="20" xfId="0" applyFont="1" applyBorder="1" applyAlignment="1" applyProtection="1">
      <alignment horizontal="center" vertical="center" shrinkToFit="1"/>
      <protection locked="0"/>
    </xf>
    <xf numFmtId="0" fontId="72" fillId="0" borderId="217" xfId="0" applyFont="1" applyBorder="1" applyAlignment="1" applyProtection="1">
      <alignment horizontal="center" vertical="center"/>
      <protection locked="0"/>
    </xf>
    <xf numFmtId="0" fontId="72" fillId="0" borderId="198" xfId="0" applyFont="1" applyBorder="1" applyAlignment="1" applyProtection="1">
      <alignment horizontal="center" vertical="center"/>
      <protection locked="0"/>
    </xf>
    <xf numFmtId="0" fontId="72" fillId="0" borderId="215" xfId="0" applyFont="1" applyBorder="1" applyAlignment="1" applyProtection="1">
      <alignment horizontal="center" vertical="center"/>
      <protection locked="0"/>
    </xf>
    <xf numFmtId="0" fontId="72" fillId="0" borderId="119" xfId="0" applyFont="1" applyBorder="1" applyAlignment="1" applyProtection="1">
      <alignment horizontal="center" vertical="center"/>
      <protection locked="0"/>
    </xf>
    <xf numFmtId="0" fontId="72" fillId="0" borderId="90" xfId="0" applyFont="1" applyBorder="1" applyAlignment="1" applyProtection="1">
      <alignment horizontal="center" vertical="center"/>
      <protection locked="0"/>
    </xf>
    <xf numFmtId="0" fontId="72" fillId="34" borderId="205" xfId="0" applyFont="1" applyFill="1" applyBorder="1" applyAlignment="1" applyProtection="1">
      <alignment horizontal="left" vertical="center"/>
      <protection locked="0"/>
    </xf>
    <xf numFmtId="0" fontId="72" fillId="34" borderId="110" xfId="0" applyFont="1" applyFill="1" applyBorder="1" applyAlignment="1" applyProtection="1">
      <alignment horizontal="left" vertical="center"/>
      <protection locked="0"/>
    </xf>
    <xf numFmtId="0" fontId="72" fillId="34" borderId="206" xfId="0" applyFont="1" applyFill="1" applyBorder="1" applyAlignment="1" applyProtection="1">
      <alignment horizontal="left" vertical="center"/>
      <protection locked="0"/>
    </xf>
    <xf numFmtId="0" fontId="72" fillId="34" borderId="127" xfId="0" applyFont="1" applyFill="1" applyBorder="1" applyAlignment="1" applyProtection="1">
      <alignment horizontal="center" vertical="center"/>
      <protection locked="0"/>
    </xf>
    <xf numFmtId="0" fontId="72" fillId="34" borderId="48" xfId="0" applyFont="1" applyFill="1" applyBorder="1" applyAlignment="1" applyProtection="1">
      <alignment horizontal="center" vertical="center"/>
      <protection locked="0"/>
    </xf>
    <xf numFmtId="0" fontId="72" fillId="34" borderId="95" xfId="0" applyFont="1" applyFill="1" applyBorder="1" applyAlignment="1" applyProtection="1">
      <alignment horizontal="left" vertical="center"/>
      <protection locked="0"/>
    </xf>
    <xf numFmtId="0" fontId="72" fillId="34" borderId="33" xfId="0" applyFont="1" applyFill="1" applyBorder="1" applyAlignment="1" applyProtection="1">
      <alignment horizontal="left" vertical="center"/>
      <protection locked="0"/>
    </xf>
    <xf numFmtId="0" fontId="72" fillId="34" borderId="43" xfId="0" applyFont="1" applyFill="1" applyBorder="1" applyAlignment="1" applyProtection="1">
      <alignment horizontal="left" vertical="center"/>
      <protection locked="0"/>
    </xf>
    <xf numFmtId="0" fontId="72" fillId="0" borderId="82" xfId="0" applyFont="1" applyBorder="1" applyAlignment="1" applyProtection="1">
      <alignment horizontal="center" vertical="center"/>
      <protection locked="0"/>
    </xf>
    <xf numFmtId="0" fontId="72" fillId="0" borderId="49" xfId="0" applyFont="1" applyBorder="1" applyAlignment="1" applyProtection="1">
      <alignment horizontal="center" vertical="center"/>
      <protection locked="0"/>
    </xf>
    <xf numFmtId="0" fontId="72" fillId="0" borderId="74" xfId="0" applyFont="1" applyBorder="1" applyAlignment="1" applyProtection="1">
      <alignment horizontal="left" vertical="center"/>
      <protection locked="0"/>
    </xf>
    <xf numFmtId="0" fontId="72" fillId="0" borderId="0" xfId="0" applyFont="1" applyAlignment="1" applyProtection="1">
      <alignment horizontal="left" vertical="center"/>
      <protection locked="0"/>
    </xf>
    <xf numFmtId="0" fontId="72" fillId="0" borderId="47" xfId="0" applyFont="1" applyBorder="1" applyAlignment="1" applyProtection="1">
      <alignment horizontal="left" vertical="center"/>
      <protection locked="0"/>
    </xf>
    <xf numFmtId="0" fontId="72" fillId="26" borderId="82" xfId="0" applyFont="1" applyFill="1" applyBorder="1" applyAlignment="1" applyProtection="1">
      <alignment horizontal="center" vertical="center"/>
      <protection locked="0"/>
    </xf>
    <xf numFmtId="0" fontId="72" fillId="26" borderId="49" xfId="0" applyFont="1" applyFill="1" applyBorder="1" applyAlignment="1" applyProtection="1">
      <alignment horizontal="center" vertical="center"/>
      <protection locked="0"/>
    </xf>
    <xf numFmtId="0" fontId="95" fillId="0" borderId="77" xfId="0" applyFont="1" applyBorder="1" applyAlignment="1">
      <alignment horizontal="left" vertical="top" wrapText="1"/>
    </xf>
    <xf numFmtId="0" fontId="95" fillId="0" borderId="0" xfId="0" applyFont="1" applyAlignment="1">
      <alignment horizontal="left" vertical="top" wrapText="1"/>
    </xf>
    <xf numFmtId="0" fontId="72" fillId="26" borderId="83" xfId="0" applyFont="1" applyFill="1" applyBorder="1" applyAlignment="1" applyProtection="1">
      <alignment horizontal="center" vertical="center"/>
      <protection locked="0"/>
    </xf>
    <xf numFmtId="0" fontId="72" fillId="26" borderId="112" xfId="0" applyFont="1" applyFill="1" applyBorder="1" applyAlignment="1" applyProtection="1">
      <alignment horizontal="center" vertical="center"/>
      <protection locked="0"/>
    </xf>
    <xf numFmtId="0" fontId="72" fillId="0" borderId="11" xfId="0" applyFont="1" applyBorder="1" applyAlignment="1" applyProtection="1">
      <alignment horizontal="left" vertical="center"/>
      <protection locked="0"/>
    </xf>
    <xf numFmtId="0" fontId="72" fillId="0" borderId="17" xfId="0" applyFont="1" applyBorder="1" applyAlignment="1" applyProtection="1">
      <alignment horizontal="left" vertical="center"/>
      <protection locked="0"/>
    </xf>
    <xf numFmtId="0" fontId="72" fillId="0" borderId="75" xfId="0" applyFont="1" applyBorder="1" applyAlignment="1" applyProtection="1">
      <alignment horizontal="left" vertical="center"/>
      <protection locked="0"/>
    </xf>
    <xf numFmtId="176" fontId="45" fillId="42" borderId="23" xfId="42" applyNumberFormat="1" applyFont="1" applyFill="1" applyBorder="1" applyAlignment="1">
      <alignment horizontal="center" vertical="center"/>
    </xf>
    <xf numFmtId="176" fontId="45" fillId="42" borderId="34" xfId="42" applyNumberFormat="1" applyFont="1" applyFill="1" applyBorder="1" applyAlignment="1">
      <alignment horizontal="center" vertical="center"/>
    </xf>
    <xf numFmtId="3" fontId="0" fillId="35" borderId="104" xfId="42" applyNumberFormat="1" applyFont="1" applyFill="1" applyBorder="1" applyAlignment="1">
      <alignment horizontal="center" vertical="center" shrinkToFit="1"/>
    </xf>
    <xf numFmtId="3" fontId="0" fillId="35" borderId="97" xfId="42" applyNumberFormat="1" applyFont="1" applyFill="1" applyBorder="1" applyAlignment="1">
      <alignment horizontal="center" vertical="center" shrinkToFit="1"/>
    </xf>
    <xf numFmtId="3" fontId="0" fillId="35" borderId="14" xfId="42" applyNumberFormat="1" applyFont="1" applyFill="1" applyBorder="1" applyAlignment="1">
      <alignment horizontal="center" vertical="center" shrinkToFit="1"/>
    </xf>
    <xf numFmtId="0" fontId="49"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29" fillId="0" borderId="20" xfId="42" applyFont="1" applyBorder="1" applyAlignment="1">
      <alignment horizontal="center" vertical="center" shrinkToFit="1"/>
    </xf>
    <xf numFmtId="0" fontId="31" fillId="42" borderId="23" xfId="42" applyFont="1" applyFill="1" applyBorder="1" applyAlignment="1">
      <alignment horizontal="left" vertical="center" indent="2"/>
    </xf>
    <xf numFmtId="0" fontId="31" fillId="42" borderId="34" xfId="42" applyFont="1" applyFill="1" applyBorder="1" applyAlignment="1">
      <alignment horizontal="left" vertical="center" indent="2"/>
    </xf>
    <xf numFmtId="0" fontId="31" fillId="42" borderId="21" xfId="42" applyFont="1" applyFill="1" applyBorder="1" applyAlignment="1">
      <alignment horizontal="left" vertical="center" indent="2"/>
    </xf>
    <xf numFmtId="0" fontId="0" fillId="0" borderId="33" xfId="42" applyFont="1" applyBorder="1" applyAlignment="1">
      <alignment horizontal="left" vertical="center" wrapText="1"/>
    </xf>
    <xf numFmtId="0" fontId="0" fillId="0" borderId="0" xfId="42" applyFont="1" applyAlignment="1">
      <alignment horizontal="left" vertical="center" wrapText="1"/>
    </xf>
    <xf numFmtId="0" fontId="35" fillId="0" borderId="15" xfId="42" applyFont="1" applyBorder="1" applyAlignment="1">
      <alignment horizontal="center" vertical="center" wrapText="1"/>
    </xf>
    <xf numFmtId="0" fontId="35" fillId="0" borderId="15" xfId="42" applyFont="1" applyBorder="1" applyAlignment="1">
      <alignment horizontal="center" vertical="center"/>
    </xf>
    <xf numFmtId="0" fontId="80" fillId="0" borderId="17" xfId="42" applyFont="1" applyBorder="1" applyAlignment="1">
      <alignment horizontal="left" vertical="center" wrapText="1"/>
    </xf>
    <xf numFmtId="0" fontId="18" fillId="0" borderId="17" xfId="42" applyFont="1" applyBorder="1" applyAlignment="1">
      <alignment horizontal="left" vertical="center" wrapText="1"/>
    </xf>
    <xf numFmtId="185" fontId="45" fillId="0" borderId="34" xfId="42" applyNumberFormat="1" applyFont="1" applyBorder="1" applyAlignment="1">
      <alignment horizontal="right" vertical="center"/>
    </xf>
    <xf numFmtId="184" fontId="45" fillId="0" borderId="34" xfId="42" applyNumberFormat="1" applyFont="1" applyBorder="1" applyAlignment="1">
      <alignment horizontal="center" vertical="center"/>
    </xf>
    <xf numFmtId="184" fontId="45" fillId="0" borderId="21" xfId="42" applyNumberFormat="1" applyFont="1" applyBorder="1" applyAlignment="1">
      <alignment horizontal="center" vertical="center"/>
    </xf>
    <xf numFmtId="0" fontId="45" fillId="0" borderId="23" xfId="42" applyFont="1" applyBorder="1" applyAlignment="1">
      <alignment horizontal="center" vertical="center"/>
    </xf>
    <xf numFmtId="0" fontId="45" fillId="0" borderId="34" xfId="42" applyFont="1" applyBorder="1" applyAlignment="1">
      <alignment horizontal="center" vertical="center"/>
    </xf>
    <xf numFmtId="0" fontId="0" fillId="27" borderId="34" xfId="42" applyFont="1" applyFill="1" applyBorder="1" applyAlignment="1">
      <alignment horizontal="center" vertical="center"/>
    </xf>
    <xf numFmtId="0" fontId="0" fillId="27" borderId="21" xfId="42" applyFont="1" applyFill="1" applyBorder="1" applyAlignment="1">
      <alignment horizontal="center" vertical="center"/>
    </xf>
    <xf numFmtId="0" fontId="35" fillId="35" borderId="132" xfId="42" applyFont="1" applyFill="1" applyBorder="1" applyAlignment="1">
      <alignment horizontal="center" vertical="center" shrinkToFit="1"/>
    </xf>
    <xf numFmtId="0" fontId="35" fillId="35" borderId="20" xfId="42" applyFont="1" applyFill="1" applyBorder="1" applyAlignment="1">
      <alignment horizontal="center" vertical="center" shrinkToFit="1"/>
    </xf>
    <xf numFmtId="0" fontId="35" fillId="35" borderId="124" xfId="42" applyFont="1" applyFill="1" applyBorder="1" applyAlignment="1">
      <alignment horizontal="center" vertical="center" shrinkToFit="1"/>
    </xf>
    <xf numFmtId="0" fontId="36" fillId="35" borderId="54" xfId="42" applyFont="1" applyFill="1" applyBorder="1" applyAlignment="1">
      <alignment horizontal="center" vertical="center" wrapText="1" shrinkToFit="1"/>
    </xf>
    <xf numFmtId="0" fontId="36" fillId="35" borderId="111" xfId="42" applyFont="1" applyFill="1" applyBorder="1" applyAlignment="1">
      <alignment horizontal="center" vertical="center" wrapText="1" shrinkToFit="1"/>
    </xf>
    <xf numFmtId="0" fontId="35" fillId="35" borderId="54" xfId="42" applyFont="1" applyFill="1" applyBorder="1" applyAlignment="1">
      <alignment horizontal="center" vertical="center" wrapText="1" shrinkToFit="1"/>
    </xf>
    <xf numFmtId="0" fontId="35" fillId="35" borderId="34" xfId="42" applyFont="1" applyFill="1" applyBorder="1" applyAlignment="1">
      <alignment horizontal="center" vertical="center" wrapText="1" shrinkToFit="1"/>
    </xf>
    <xf numFmtId="0" fontId="35" fillId="35" borderId="23" xfId="42" applyFont="1" applyFill="1" applyBorder="1" applyAlignment="1">
      <alignment horizontal="center" vertical="center" wrapText="1" shrinkToFit="1"/>
    </xf>
    <xf numFmtId="0" fontId="35" fillId="35" borderId="57" xfId="42" applyFont="1" applyFill="1" applyBorder="1" applyAlignment="1">
      <alignment horizontal="center" vertical="center" wrapText="1" shrinkToFit="1"/>
    </xf>
    <xf numFmtId="0" fontId="35" fillId="35" borderId="54" xfId="42" applyFont="1" applyFill="1" applyBorder="1" applyAlignment="1">
      <alignment horizontal="center" vertical="center" shrinkToFit="1"/>
    </xf>
    <xf numFmtId="0" fontId="35" fillId="35" borderId="34" xfId="42" applyFont="1" applyFill="1" applyBorder="1" applyAlignment="1">
      <alignment horizontal="center" vertical="center" shrinkToFit="1"/>
    </xf>
    <xf numFmtId="0" fontId="35" fillId="35" borderId="111" xfId="42" applyFont="1" applyFill="1" applyBorder="1" applyAlignment="1">
      <alignment horizontal="center" vertical="center" shrinkToFit="1"/>
    </xf>
    <xf numFmtId="3" fontId="27" fillId="35" borderId="54" xfId="42" applyNumberFormat="1" applyFont="1" applyFill="1" applyBorder="1" applyAlignment="1">
      <alignment horizontal="center" vertical="center" shrinkToFit="1"/>
    </xf>
    <xf numFmtId="3" fontId="27" fillId="35" borderId="34" xfId="42" applyNumberFormat="1" applyFont="1" applyFill="1" applyBorder="1" applyAlignment="1">
      <alignment horizontal="center" vertical="center" shrinkToFit="1"/>
    </xf>
    <xf numFmtId="3" fontId="27" fillId="35" borderId="111" xfId="42" applyNumberFormat="1" applyFont="1" applyFill="1" applyBorder="1" applyAlignment="1">
      <alignment horizontal="center" vertical="center" shrinkToFit="1"/>
    </xf>
    <xf numFmtId="3" fontId="27" fillId="0" borderId="54" xfId="42" applyNumberFormat="1" applyFont="1" applyBorder="1" applyAlignment="1" applyProtection="1">
      <alignment horizontal="center" vertical="center" wrapText="1" shrinkToFit="1"/>
      <protection locked="0"/>
    </xf>
    <xf numFmtId="3" fontId="27" fillId="0" borderId="111" xfId="42" applyNumberFormat="1" applyFont="1" applyBorder="1" applyAlignment="1" applyProtection="1">
      <alignment horizontal="center" vertical="center" wrapText="1" shrinkToFit="1"/>
      <protection locked="0"/>
    </xf>
    <xf numFmtId="3" fontId="29" fillId="35" borderId="54" xfId="42" applyNumberFormat="1" applyFont="1" applyFill="1" applyBorder="1" applyAlignment="1">
      <alignment horizontal="center" vertical="center" shrinkToFit="1"/>
    </xf>
    <xf numFmtId="3" fontId="29" fillId="35" borderId="34" xfId="42" applyNumberFormat="1" applyFont="1" applyFill="1" applyBorder="1" applyAlignment="1">
      <alignment horizontal="center" vertical="center" shrinkToFit="1"/>
    </xf>
    <xf numFmtId="0" fontId="29" fillId="35" borderId="23" xfId="42" applyFont="1" applyFill="1" applyBorder="1" applyAlignment="1">
      <alignment horizontal="center" vertical="center" shrinkToFit="1"/>
    </xf>
    <xf numFmtId="0" fontId="29" fillId="35" borderId="57" xfId="42" applyFont="1" applyFill="1" applyBorder="1" applyAlignment="1">
      <alignment horizontal="center" vertical="center" shrinkToFit="1"/>
    </xf>
    <xf numFmtId="0" fontId="29" fillId="35" borderId="40" xfId="42" applyFont="1" applyFill="1" applyBorder="1" applyAlignment="1">
      <alignment horizontal="center" vertical="center" shrinkToFit="1"/>
    </xf>
    <xf numFmtId="0" fontId="29" fillId="35" borderId="52" xfId="42" applyFont="1" applyFill="1" applyBorder="1" applyAlignment="1">
      <alignment horizontal="center" vertical="center" shrinkToFit="1"/>
    </xf>
    <xf numFmtId="0" fontId="10" fillId="0" borderId="54" xfId="43" applyBorder="1" applyAlignment="1" applyProtection="1">
      <alignment horizontal="center" vertical="center"/>
      <protection locked="0"/>
    </xf>
    <xf numFmtId="0" fontId="10" fillId="0" borderId="111" xfId="43" applyBorder="1" applyAlignment="1" applyProtection="1">
      <alignment horizontal="center" vertical="center"/>
      <protection locked="0"/>
    </xf>
    <xf numFmtId="3" fontId="0" fillId="35" borderId="80" xfId="42" applyNumberFormat="1" applyFont="1" applyFill="1" applyBorder="1" applyAlignment="1">
      <alignment horizontal="center" vertical="center" shrinkToFit="1"/>
    </xf>
    <xf numFmtId="3" fontId="0" fillId="35" borderId="105" xfId="42" applyNumberFormat="1" applyFont="1" applyFill="1" applyBorder="1" applyAlignment="1">
      <alignment horizontal="center" vertical="center" shrinkToFit="1"/>
    </xf>
    <xf numFmtId="0" fontId="119" fillId="0" borderId="34" xfId="42" applyFont="1" applyBorder="1" applyAlignment="1">
      <alignment horizontal="left" vertical="center" shrinkToFit="1"/>
    </xf>
    <xf numFmtId="0" fontId="119" fillId="0" borderId="111" xfId="42" applyFont="1" applyBorder="1" applyAlignment="1">
      <alignment horizontal="left" vertical="center" shrinkToFit="1"/>
    </xf>
    <xf numFmtId="3" fontId="119" fillId="0" borderId="54" xfId="42" applyNumberFormat="1" applyFont="1" applyBorder="1" applyAlignment="1">
      <alignment horizontal="center" vertical="center"/>
    </xf>
    <xf numFmtId="3" fontId="119" fillId="0" borderId="34" xfId="42" applyNumberFormat="1" applyFont="1" applyBorder="1" applyAlignment="1">
      <alignment horizontal="center" vertical="center"/>
    </xf>
    <xf numFmtId="0" fontId="119" fillId="0" borderId="151" xfId="42" applyFont="1" applyBorder="1" applyAlignment="1">
      <alignment horizontal="left" vertical="center" shrinkToFit="1"/>
    </xf>
    <xf numFmtId="0" fontId="119" fillId="0" borderId="20" xfId="42" applyFont="1" applyBorder="1" applyAlignment="1">
      <alignment horizontal="left" vertical="center" shrinkToFit="1"/>
    </xf>
    <xf numFmtId="0" fontId="119" fillId="0" borderId="124" xfId="42" applyFont="1" applyBorder="1" applyAlignment="1">
      <alignment horizontal="left" vertical="center" shrinkToFit="1"/>
    </xf>
    <xf numFmtId="0" fontId="119" fillId="0" borderId="152" xfId="42" applyFont="1" applyBorder="1" applyAlignment="1">
      <alignment horizontal="left" vertical="center" shrinkToFit="1"/>
    </xf>
    <xf numFmtId="0" fontId="141" fillId="24" borderId="47" xfId="43" applyFont="1" applyFill="1" applyBorder="1" applyAlignment="1">
      <alignment horizontal="center" vertical="center" textRotation="255"/>
    </xf>
    <xf numFmtId="0" fontId="141" fillId="24" borderId="75" xfId="43" applyFont="1" applyFill="1" applyBorder="1" applyAlignment="1">
      <alignment horizontal="center" vertical="center" textRotation="255"/>
    </xf>
    <xf numFmtId="3" fontId="119" fillId="0" borderId="123" xfId="42" applyNumberFormat="1" applyFont="1" applyBorder="1" applyAlignment="1">
      <alignment horizontal="center" vertical="center"/>
    </xf>
    <xf numFmtId="3" fontId="119" fillId="0" borderId="20" xfId="42" applyNumberFormat="1" applyFont="1" applyBorder="1" applyAlignment="1">
      <alignment horizontal="center" vertical="center"/>
    </xf>
    <xf numFmtId="0" fontId="140" fillId="24" borderId="42" xfId="43" applyFont="1" applyFill="1" applyBorder="1" applyAlignment="1">
      <alignment horizontal="center" vertical="center" textRotation="255"/>
    </xf>
    <xf numFmtId="0" fontId="140" fillId="24" borderId="47" xfId="43" applyFont="1" applyFill="1" applyBorder="1" applyAlignment="1">
      <alignment horizontal="center" vertical="center" textRotation="255"/>
    </xf>
    <xf numFmtId="0" fontId="140" fillId="24" borderId="75" xfId="43" applyFont="1" applyFill="1" applyBorder="1" applyAlignment="1">
      <alignment horizontal="center" vertical="center" textRotation="255"/>
    </xf>
    <xf numFmtId="0" fontId="119" fillId="0" borderId="53" xfId="42" applyFont="1" applyBorder="1" applyAlignment="1">
      <alignment horizontal="left" vertical="center" shrinkToFit="1"/>
    </xf>
    <xf numFmtId="0" fontId="119" fillId="0" borderId="131" xfId="42" applyFont="1" applyBorder="1" applyAlignment="1">
      <alignment horizontal="left" vertical="center" shrinkToFit="1"/>
    </xf>
    <xf numFmtId="3" fontId="119" fillId="0" borderId="241" xfId="42" applyNumberFormat="1" applyFont="1" applyBorder="1" applyAlignment="1">
      <alignment horizontal="center" vertical="center"/>
    </xf>
    <xf numFmtId="3" fontId="119" fillId="0" borderId="53" xfId="42" applyNumberFormat="1" applyFont="1" applyBorder="1" applyAlignment="1">
      <alignment horizontal="center" vertical="center"/>
    </xf>
    <xf numFmtId="0" fontId="119" fillId="0" borderId="35" xfId="42" applyFont="1" applyBorder="1" applyAlignment="1">
      <alignment horizontal="left" vertical="center" shrinkToFit="1"/>
    </xf>
    <xf numFmtId="0" fontId="119" fillId="0" borderId="173" xfId="42" applyFont="1" applyBorder="1" applyAlignment="1">
      <alignment horizontal="left" vertical="center" shrinkToFit="1"/>
    </xf>
    <xf numFmtId="3" fontId="119" fillId="0" borderId="174" xfId="42" applyNumberFormat="1" applyFont="1" applyBorder="1" applyAlignment="1">
      <alignment horizontal="center" vertical="center"/>
    </xf>
    <xf numFmtId="3" fontId="119" fillId="0" borderId="35" xfId="42" applyNumberFormat="1" applyFont="1" applyBorder="1" applyAlignment="1">
      <alignment horizontal="center" vertical="center"/>
    </xf>
    <xf numFmtId="0" fontId="22" fillId="24" borderId="47" xfId="43" applyFont="1" applyFill="1" applyBorder="1" applyAlignment="1">
      <alignment horizontal="center" vertical="center" textRotation="255"/>
    </xf>
    <xf numFmtId="0" fontId="22" fillId="24" borderId="75" xfId="43" applyFont="1" applyFill="1" applyBorder="1" applyAlignment="1">
      <alignment horizontal="center" vertical="center" textRotation="255"/>
    </xf>
    <xf numFmtId="3" fontId="119" fillId="0" borderId="159" xfId="42" applyNumberFormat="1" applyFont="1" applyBorder="1" applyAlignment="1">
      <alignment horizontal="center" vertical="center"/>
    </xf>
    <xf numFmtId="0" fontId="119" fillId="0" borderId="172" xfId="42" applyFont="1" applyBorder="1" applyAlignment="1">
      <alignment horizontal="left" vertical="center" shrinkToFit="1"/>
    </xf>
    <xf numFmtId="3" fontId="119" fillId="0" borderId="239" xfId="42" applyNumberFormat="1" applyFont="1" applyBorder="1" applyAlignment="1">
      <alignment horizontal="center" vertical="center"/>
    </xf>
    <xf numFmtId="0" fontId="61" fillId="24" borderId="47" xfId="43" applyFont="1" applyFill="1" applyBorder="1" applyAlignment="1">
      <alignment horizontal="center" vertical="center" textRotation="255"/>
    </xf>
    <xf numFmtId="0" fontId="61" fillId="24" borderId="75" xfId="43" applyFont="1" applyFill="1" applyBorder="1" applyAlignment="1">
      <alignment horizontal="center" vertical="center" textRotation="255"/>
    </xf>
    <xf numFmtId="0" fontId="119" fillId="0" borderId="152" xfId="42" applyFont="1" applyBorder="1" applyAlignment="1">
      <alignment vertical="center" shrinkToFit="1"/>
    </xf>
    <xf numFmtId="0" fontId="119" fillId="0" borderId="34" xfId="42" applyFont="1" applyBorder="1" applyAlignment="1">
      <alignment vertical="center" shrinkToFit="1"/>
    </xf>
    <xf numFmtId="0" fontId="119" fillId="0" borderId="111" xfId="42" applyFont="1" applyBorder="1" applyAlignment="1">
      <alignment vertical="center" shrinkToFit="1"/>
    </xf>
    <xf numFmtId="0" fontId="39" fillId="0" borderId="0" xfId="42" applyFont="1" applyAlignment="1">
      <alignment horizontal="center" vertical="center"/>
    </xf>
    <xf numFmtId="0" fontId="28" fillId="0" borderId="0" xfId="42" applyFont="1" applyAlignment="1">
      <alignment horizontal="center" vertical="center"/>
    </xf>
    <xf numFmtId="0" fontId="117" fillId="25" borderId="235" xfId="43" applyFont="1" applyFill="1" applyBorder="1" applyAlignment="1">
      <alignment horizontal="center" vertical="center" wrapText="1"/>
    </xf>
    <xf numFmtId="0" fontId="117" fillId="25" borderId="237" xfId="43" applyFont="1" applyFill="1" applyBorder="1" applyAlignment="1">
      <alignment horizontal="center" vertical="center" wrapText="1"/>
    </xf>
    <xf numFmtId="0" fontId="138" fillId="0" borderId="77" xfId="42" applyFont="1" applyBorder="1" applyAlignment="1">
      <alignment horizontal="center" vertical="center"/>
    </xf>
    <xf numFmtId="0" fontId="138" fillId="0" borderId="165" xfId="42" applyFont="1" applyBorder="1" applyAlignment="1">
      <alignment horizontal="center" vertical="center"/>
    </xf>
    <xf numFmtId="0" fontId="138" fillId="0" borderId="45" xfId="42" applyFont="1" applyBorder="1" applyAlignment="1">
      <alignment horizontal="center" vertical="center"/>
    </xf>
    <xf numFmtId="0" fontId="138" fillId="0" borderId="133" xfId="42" applyFont="1" applyBorder="1" applyAlignment="1">
      <alignment horizontal="center" vertical="center"/>
    </xf>
    <xf numFmtId="0" fontId="138" fillId="0" borderId="166" xfId="42" applyFont="1" applyBorder="1" applyAlignment="1">
      <alignment horizontal="center" vertical="center" wrapText="1"/>
    </xf>
    <xf numFmtId="0" fontId="138" fillId="0" borderId="77" xfId="42" applyFont="1" applyBorder="1" applyAlignment="1">
      <alignment horizontal="center" vertical="center" wrapText="1"/>
    </xf>
    <xf numFmtId="0" fontId="138" fillId="0" borderId="134" xfId="42" applyFont="1" applyBorder="1" applyAlignment="1">
      <alignment horizontal="center" vertical="center" wrapText="1"/>
    </xf>
    <xf numFmtId="0" fontId="138" fillId="0" borderId="45" xfId="42" applyFont="1" applyBorder="1" applyAlignment="1">
      <alignment horizontal="center" vertical="center" wrapText="1"/>
    </xf>
    <xf numFmtId="0" fontId="69" fillId="0" borderId="167" xfId="42" applyFont="1" applyBorder="1" applyAlignment="1">
      <alignment horizontal="center" vertical="center" wrapText="1"/>
    </xf>
    <xf numFmtId="0" fontId="69" fillId="0" borderId="155" xfId="42" applyFont="1" applyBorder="1" applyAlignment="1">
      <alignment horizontal="center" vertical="center" wrapText="1"/>
    </xf>
    <xf numFmtId="0" fontId="52" fillId="24" borderId="47" xfId="43" applyFont="1" applyFill="1" applyBorder="1" applyAlignment="1">
      <alignment horizontal="center" vertical="center" textRotation="255"/>
    </xf>
    <xf numFmtId="0" fontId="52" fillId="24" borderId="75" xfId="43" applyFont="1" applyFill="1" applyBorder="1" applyAlignment="1">
      <alignment horizontal="center" vertical="center" textRotation="255"/>
    </xf>
    <xf numFmtId="0" fontId="119" fillId="0" borderId="34" xfId="42" applyFont="1" applyBorder="1" applyAlignment="1">
      <alignment horizontal="left" vertical="center" wrapText="1" shrinkToFit="1"/>
    </xf>
    <xf numFmtId="0" fontId="119" fillId="0" borderId="111" xfId="42" applyFont="1" applyBorder="1" applyAlignment="1">
      <alignment horizontal="left" vertical="center" wrapText="1" shrinkToFit="1"/>
    </xf>
    <xf numFmtId="0" fontId="60" fillId="0" borderId="234" xfId="43" applyFont="1" applyBorder="1" applyAlignment="1">
      <alignment horizontal="center" vertical="center"/>
    </xf>
    <xf numFmtId="0" fontId="60" fillId="0" borderId="236" xfId="43" applyFont="1" applyBorder="1" applyAlignment="1">
      <alignment horizontal="center" vertical="center"/>
    </xf>
    <xf numFmtId="0" fontId="35" fillId="37" borderId="226" xfId="0" applyFont="1" applyFill="1" applyBorder="1" applyAlignment="1">
      <alignment horizontal="center" vertical="center" wrapText="1"/>
    </xf>
    <xf numFmtId="0" fontId="35" fillId="37" borderId="146" xfId="0" applyFont="1" applyFill="1" applyBorder="1" applyAlignment="1">
      <alignment horizontal="center" vertical="center" wrapText="1"/>
    </xf>
    <xf numFmtId="0" fontId="35" fillId="37" borderId="27" xfId="0" applyFont="1" applyFill="1" applyBorder="1" applyAlignment="1">
      <alignment horizontal="center" vertical="center" wrapText="1"/>
    </xf>
    <xf numFmtId="0" fontId="36" fillId="37" borderId="226" xfId="0" applyFont="1" applyFill="1" applyBorder="1" applyAlignment="1">
      <alignment horizontal="center" vertical="center" wrapText="1"/>
    </xf>
    <xf numFmtId="0" fontId="36" fillId="37" borderId="146" xfId="0" applyFont="1" applyFill="1" applyBorder="1" applyAlignment="1">
      <alignment horizontal="center" vertical="center" wrapText="1"/>
    </xf>
    <xf numFmtId="0" fontId="36" fillId="37" borderId="27" xfId="0" applyFont="1" applyFill="1" applyBorder="1" applyAlignment="1">
      <alignment horizontal="center" vertical="center" wrapText="1"/>
    </xf>
    <xf numFmtId="0" fontId="36" fillId="37" borderId="106" xfId="0" applyFont="1" applyFill="1" applyBorder="1" applyAlignment="1">
      <alignment horizontal="center" vertical="center" wrapText="1"/>
    </xf>
    <xf numFmtId="0" fontId="78" fillId="34" borderId="23" xfId="0" applyFont="1" applyFill="1" applyBorder="1" applyAlignment="1">
      <alignment horizontal="center" vertical="center" wrapText="1"/>
    </xf>
    <xf numFmtId="0" fontId="78" fillId="34" borderId="34" xfId="0" applyFont="1" applyFill="1" applyBorder="1" applyAlignment="1">
      <alignment horizontal="center" vertical="center" wrapText="1"/>
    </xf>
    <xf numFmtId="0" fontId="78" fillId="34" borderId="21" xfId="0" applyFont="1" applyFill="1" applyBorder="1" applyAlignment="1">
      <alignment horizontal="center" vertical="center" wrapText="1"/>
    </xf>
    <xf numFmtId="0" fontId="78" fillId="0" borderId="220" xfId="0" applyFont="1" applyBorder="1" applyAlignment="1">
      <alignment horizontal="center" vertical="center" wrapText="1"/>
    </xf>
    <xf numFmtId="0" fontId="78" fillId="0" borderId="221" xfId="0" applyFont="1" applyBorder="1" applyAlignment="1">
      <alignment horizontal="center" vertical="center" wrapText="1"/>
    </xf>
    <xf numFmtId="0" fontId="78" fillId="0" borderId="222" xfId="0" applyFont="1" applyBorder="1" applyAlignment="1">
      <alignment horizontal="center" vertical="center" wrapText="1"/>
    </xf>
    <xf numFmtId="0" fontId="78" fillId="0" borderId="223" xfId="0" applyFont="1" applyBorder="1" applyAlignment="1">
      <alignment horizontal="center" vertical="center" wrapText="1"/>
    </xf>
    <xf numFmtId="0" fontId="78" fillId="0" borderId="224" xfId="0" applyFont="1" applyBorder="1" applyAlignment="1">
      <alignment horizontal="center" vertical="center" wrapText="1"/>
    </xf>
    <xf numFmtId="0" fontId="78" fillId="0" borderId="225" xfId="0" applyFont="1" applyBorder="1" applyAlignment="1">
      <alignment horizontal="center" vertical="center" wrapText="1"/>
    </xf>
    <xf numFmtId="0" fontId="68" fillId="0" borderId="23" xfId="0" applyFont="1" applyBorder="1" applyAlignment="1">
      <alignment horizontal="left" vertical="center" wrapText="1"/>
    </xf>
    <xf numFmtId="0" fontId="68" fillId="0" borderId="34" xfId="0" applyFont="1" applyBorder="1" applyAlignment="1">
      <alignment horizontal="left" vertical="center" wrapText="1"/>
    </xf>
    <xf numFmtId="0" fontId="68" fillId="0" borderId="21" xfId="0" applyFont="1" applyBorder="1" applyAlignment="1">
      <alignment horizontal="left" vertical="center" wrapText="1"/>
    </xf>
    <xf numFmtId="0" fontId="32" fillId="0" borderId="73" xfId="0" applyFont="1" applyBorder="1" applyAlignment="1">
      <alignment horizontal="center" vertical="center"/>
    </xf>
    <xf numFmtId="0" fontId="32" fillId="0" borderId="53" xfId="0" applyFont="1" applyBorder="1" applyAlignment="1">
      <alignment horizontal="center" vertical="center"/>
    </xf>
    <xf numFmtId="0" fontId="32" fillId="0" borderId="56" xfId="0" applyFont="1" applyBorder="1" applyAlignment="1">
      <alignment horizontal="center" vertical="center"/>
    </xf>
    <xf numFmtId="0" fontId="36" fillId="34" borderId="23" xfId="0" applyFont="1" applyFill="1" applyBorder="1" applyAlignment="1">
      <alignment horizontal="center" vertical="center" wrapText="1"/>
    </xf>
    <xf numFmtId="0" fontId="36" fillId="34" borderId="34" xfId="0" applyFont="1" applyFill="1" applyBorder="1" applyAlignment="1">
      <alignment horizontal="center" vertical="center" wrapText="1"/>
    </xf>
    <xf numFmtId="0" fontId="36" fillId="34" borderId="21" xfId="0" applyFont="1" applyFill="1" applyBorder="1" applyAlignment="1">
      <alignment horizontal="center" vertical="center" wrapText="1"/>
    </xf>
    <xf numFmtId="0" fontId="27" fillId="0" borderId="23" xfId="0" applyFont="1" applyBorder="1" applyAlignment="1">
      <alignment horizontal="left" vertical="center" wrapText="1"/>
    </xf>
    <xf numFmtId="0" fontId="27" fillId="0" borderId="34" xfId="0" applyFont="1" applyBorder="1" applyAlignment="1">
      <alignment horizontal="left" vertical="center" wrapText="1"/>
    </xf>
    <xf numFmtId="0" fontId="27" fillId="0" borderId="21" xfId="0" applyFont="1" applyBorder="1" applyAlignment="1">
      <alignment horizontal="left" vertical="center" wrapText="1"/>
    </xf>
    <xf numFmtId="0" fontId="134" fillId="0" borderId="23" xfId="0" applyFont="1" applyBorder="1" applyAlignment="1">
      <alignment horizontal="left" vertical="center" wrapText="1"/>
    </xf>
    <xf numFmtId="0" fontId="134" fillId="0" borderId="34" xfId="0" applyFont="1" applyBorder="1" applyAlignment="1">
      <alignment horizontal="left" vertical="center" wrapText="1"/>
    </xf>
    <xf numFmtId="0" fontId="32" fillId="38" borderId="17" xfId="0" applyFont="1" applyFill="1" applyBorder="1" applyAlignment="1">
      <alignment horizontal="center" vertical="center"/>
    </xf>
    <xf numFmtId="0" fontId="29" fillId="0" borderId="76" xfId="0" applyFont="1" applyBorder="1" applyAlignment="1">
      <alignment horizontal="left" vertical="center" wrapText="1"/>
    </xf>
    <xf numFmtId="0" fontId="29" fillId="0" borderId="77" xfId="0" applyFont="1" applyBorder="1" applyAlignment="1">
      <alignment horizontal="left" vertical="center" wrapText="1"/>
    </xf>
    <xf numFmtId="0" fontId="29" fillId="0" borderId="42" xfId="0" applyFont="1" applyBorder="1" applyAlignment="1">
      <alignment horizontal="left" vertical="center" wrapText="1"/>
    </xf>
    <xf numFmtId="0" fontId="29" fillId="0" borderId="132" xfId="0" applyFont="1" applyBorder="1" applyAlignment="1">
      <alignment horizontal="left" vertical="center" wrapText="1"/>
    </xf>
    <xf numFmtId="0" fontId="29" fillId="0" borderId="20" xfId="0" applyFont="1" applyBorder="1" applyAlignment="1">
      <alignment horizontal="left" vertical="center" wrapText="1"/>
    </xf>
    <xf numFmtId="0" fontId="29" fillId="0" borderId="135" xfId="0" applyFont="1" applyBorder="1" applyAlignment="1">
      <alignment horizontal="left" vertical="center" wrapText="1"/>
    </xf>
    <xf numFmtId="0" fontId="0" fillId="31" borderId="98" xfId="0" applyFill="1" applyBorder="1" applyAlignment="1">
      <alignment horizontal="center" vertical="center" textRotation="255"/>
    </xf>
    <xf numFmtId="0" fontId="0" fillId="31" borderId="147" xfId="0" applyFill="1" applyBorder="1" applyAlignment="1">
      <alignment horizontal="center" vertical="center" textRotation="255"/>
    </xf>
    <xf numFmtId="0" fontId="0" fillId="31" borderId="99" xfId="0" applyFill="1" applyBorder="1" applyAlignment="1">
      <alignment horizontal="center" vertical="center" textRotation="255"/>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12">
    <dxf>
      <fill>
        <patternFill>
          <bgColor rgb="FFCCFF99"/>
        </patternFill>
      </fill>
    </dxf>
    <dxf>
      <fill>
        <patternFill>
          <bgColor rgb="FFCCFF99"/>
        </patternFill>
      </fill>
    </dxf>
    <dxf>
      <fill>
        <patternFill>
          <bgColor rgb="FFCCFF99"/>
        </patternFill>
      </fill>
    </dxf>
    <dxf>
      <fill>
        <patternFill>
          <bgColor rgb="FFCCFF99"/>
        </patternFill>
      </fill>
    </dxf>
    <dxf>
      <fill>
        <patternFill>
          <bgColor theme="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s>
  <tableStyles count="0" defaultTableStyle="TableStyleMedium9" defaultPivotStyle="PivotStyleLight16"/>
  <colors>
    <mruColors>
      <color rgb="FFCCECFF"/>
      <color rgb="FFFFCCCC"/>
      <color rgb="FFFFCCFF"/>
      <color rgb="FFCCFF99"/>
      <color rgb="FFCCFFFF"/>
      <color rgb="FFFFFFCC"/>
      <color rgb="FFEAEAEA"/>
      <color rgb="FFCCFFCC"/>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029;&#27880;!A1"/><Relationship Id="rId2" Type="http://schemas.openxmlformats.org/officeDocument/2006/relationships/hyperlink" Target="#&#21517;&#31807;!A1"/><Relationship Id="rId1" Type="http://schemas.openxmlformats.org/officeDocument/2006/relationships/hyperlink" Target="#&#35336;&#30011;&#26360;!A1"/><Relationship Id="rId4" Type="http://schemas.openxmlformats.org/officeDocument/2006/relationships/hyperlink" Target="#'&#20633;&#21697;&#12539;&#36009;&#22770;&#29289;&#21697;&#19968;&#35239; '!Print_Area"/></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38</xdr:row>
      <xdr:rowOff>79375</xdr:rowOff>
    </xdr:from>
    <xdr:to>
      <xdr:col>7</xdr:col>
      <xdr:colOff>584200</xdr:colOff>
      <xdr:row>47</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508032</xdr:colOff>
      <xdr:row>1</xdr:row>
      <xdr:rowOff>152400</xdr:rowOff>
    </xdr:from>
    <xdr:to>
      <xdr:col>9</xdr:col>
      <xdr:colOff>248445</xdr:colOff>
      <xdr:row>11</xdr:row>
      <xdr:rowOff>157400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56032" y="317500"/>
          <a:ext cx="2178813" cy="1656000"/>
        </a:xfrm>
        <a:prstGeom prst="rect">
          <a:avLst/>
        </a:prstGeom>
      </xdr:spPr>
    </xdr:pic>
    <xdr:clientData/>
  </xdr:twoCellAnchor>
  <xdr:twoCellAnchor>
    <xdr:from>
      <xdr:col>5</xdr:col>
      <xdr:colOff>381000</xdr:colOff>
      <xdr:row>24</xdr:row>
      <xdr:rowOff>31750</xdr:rowOff>
    </xdr:from>
    <xdr:to>
      <xdr:col>6</xdr:col>
      <xdr:colOff>6350</xdr:colOff>
      <xdr:row>24</xdr:row>
      <xdr:rowOff>139700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29000" y="5594350"/>
          <a:ext cx="234950" cy="107950"/>
        </a:xfrm>
        <a:prstGeom prst="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26</xdr:row>
      <xdr:rowOff>57150</xdr:rowOff>
    </xdr:from>
    <xdr:to>
      <xdr:col>6</xdr:col>
      <xdr:colOff>285750</xdr:colOff>
      <xdr:row>26</xdr:row>
      <xdr:rowOff>152400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810000" y="6038850"/>
          <a:ext cx="133350" cy="95250"/>
        </a:xfrm>
        <a:prstGeom prst="rect">
          <a:avLst/>
        </a:prstGeom>
        <a:solidFill>
          <a:srgbClr val="FF99FF"/>
        </a:solidFill>
        <a:ln>
          <a:solidFill>
            <a:srgbClr val="FF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12</xdr:row>
      <xdr:rowOff>12700</xdr:rowOff>
    </xdr:from>
    <xdr:to>
      <xdr:col>17</xdr:col>
      <xdr:colOff>552450</xdr:colOff>
      <xdr:row>16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8451850" y="3314700"/>
          <a:ext cx="533400" cy="1123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165100</xdr:colOff>
          <xdr:row>45</xdr:row>
          <xdr:rowOff>12700</xdr:rowOff>
        </xdr:from>
        <xdr:to>
          <xdr:col>0</xdr:col>
          <xdr:colOff>450850</xdr:colOff>
          <xdr:row>45</xdr:row>
          <xdr:rowOff>222250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1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46</xdr:row>
          <xdr:rowOff>12700</xdr:rowOff>
        </xdr:from>
        <xdr:to>
          <xdr:col>0</xdr:col>
          <xdr:colOff>450850</xdr:colOff>
          <xdr:row>46</xdr:row>
          <xdr:rowOff>222250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1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58</xdr:row>
      <xdr:rowOff>54162</xdr:rowOff>
    </xdr:from>
    <xdr:to>
      <xdr:col>8</xdr:col>
      <xdr:colOff>406774</xdr:colOff>
      <xdr:row>62</xdr:row>
      <xdr:rowOff>22411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13643162"/>
          <a:ext cx="4248524" cy="6540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カメラマン・ドライバー・看護師など、その他の方分もとりまとめて団体で管理をお願いいたします。別精算可能ですので団体でとりまとめ、報告をお願いいたします。</a:t>
          </a:r>
        </a:p>
      </xdr:txBody>
    </xdr:sp>
    <xdr:clientData/>
  </xdr:twoCellAnchor>
  <mc:AlternateContent xmlns:mc="http://schemas.openxmlformats.org/markup-compatibility/2006">
    <mc:Choice xmlns:a14="http://schemas.microsoft.com/office/drawing/2010/main" Requires="a14">
      <xdr:twoCellAnchor editAs="oneCell">
        <xdr:from>
          <xdr:col>11</xdr:col>
          <xdr:colOff>69850</xdr:colOff>
          <xdr:row>36</xdr:row>
          <xdr:rowOff>12700</xdr:rowOff>
        </xdr:from>
        <xdr:to>
          <xdr:col>11</xdr:col>
          <xdr:colOff>355600</xdr:colOff>
          <xdr:row>36</xdr:row>
          <xdr:rowOff>222250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1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80</xdr:row>
          <xdr:rowOff>76200</xdr:rowOff>
        </xdr:from>
        <xdr:to>
          <xdr:col>14</xdr:col>
          <xdr:colOff>285750</xdr:colOff>
          <xdr:row>80</xdr:row>
          <xdr:rowOff>285750</xdr:rowOff>
        </xdr:to>
        <xdr:sp macro="" textlink="">
          <xdr:nvSpPr>
            <xdr:cNvPr id="57399" name="Check Box 55" hidden="1">
              <a:extLst>
                <a:ext uri="{63B3BB69-23CF-44E3-9099-C40C66FF867C}">
                  <a14:compatExt spid="_x0000_s57399"/>
                </a:ext>
                <a:ext uri="{FF2B5EF4-FFF2-40B4-BE49-F238E27FC236}">
                  <a16:creationId xmlns:a16="http://schemas.microsoft.com/office/drawing/2014/main" id="{00000000-0008-0000-0100-00003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80</xdr:row>
          <xdr:rowOff>69850</xdr:rowOff>
        </xdr:from>
        <xdr:to>
          <xdr:col>17</xdr:col>
          <xdr:colOff>203200</xdr:colOff>
          <xdr:row>80</xdr:row>
          <xdr:rowOff>279400</xdr:rowOff>
        </xdr:to>
        <xdr:sp macro="" textlink="">
          <xdr:nvSpPr>
            <xdr:cNvPr id="57401" name="Check Box 57" hidden="1">
              <a:extLst>
                <a:ext uri="{63B3BB69-23CF-44E3-9099-C40C66FF867C}">
                  <a14:compatExt spid="_x0000_s57401"/>
                </a:ext>
                <a:ext uri="{FF2B5EF4-FFF2-40B4-BE49-F238E27FC236}">
                  <a16:creationId xmlns:a16="http://schemas.microsoft.com/office/drawing/2014/main" id="{00000000-0008-0000-0100-00003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80</xdr:row>
          <xdr:rowOff>57150</xdr:rowOff>
        </xdr:from>
        <xdr:to>
          <xdr:col>16</xdr:col>
          <xdr:colOff>285750</xdr:colOff>
          <xdr:row>80</xdr:row>
          <xdr:rowOff>266700</xdr:rowOff>
        </xdr:to>
        <xdr:sp macro="" textlink="">
          <xdr:nvSpPr>
            <xdr:cNvPr id="57402" name="Check Box 58" hidden="1">
              <a:extLst>
                <a:ext uri="{63B3BB69-23CF-44E3-9099-C40C66FF867C}">
                  <a14:compatExt spid="_x0000_s57402"/>
                </a:ext>
                <a:ext uri="{FF2B5EF4-FFF2-40B4-BE49-F238E27FC236}">
                  <a16:creationId xmlns:a16="http://schemas.microsoft.com/office/drawing/2014/main" id="{00000000-0008-0000-0100-00003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80</xdr:row>
          <xdr:rowOff>69850</xdr:rowOff>
        </xdr:from>
        <xdr:to>
          <xdr:col>14</xdr:col>
          <xdr:colOff>590550</xdr:colOff>
          <xdr:row>80</xdr:row>
          <xdr:rowOff>279400</xdr:rowOff>
        </xdr:to>
        <xdr:sp macro="" textlink="">
          <xdr:nvSpPr>
            <xdr:cNvPr id="57403" name="Check Box 59" hidden="1">
              <a:extLst>
                <a:ext uri="{63B3BB69-23CF-44E3-9099-C40C66FF867C}">
                  <a14:compatExt spid="_x0000_s57403"/>
                </a:ext>
                <a:ext uri="{FF2B5EF4-FFF2-40B4-BE49-F238E27FC236}">
                  <a16:creationId xmlns:a16="http://schemas.microsoft.com/office/drawing/2014/main" id="{00000000-0008-0000-0100-00003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81</xdr:row>
          <xdr:rowOff>57150</xdr:rowOff>
        </xdr:from>
        <xdr:to>
          <xdr:col>14</xdr:col>
          <xdr:colOff>279400</xdr:colOff>
          <xdr:row>81</xdr:row>
          <xdr:rowOff>266700</xdr:rowOff>
        </xdr:to>
        <xdr:sp macro="" textlink="">
          <xdr:nvSpPr>
            <xdr:cNvPr id="57404" name="Check Box 60" hidden="1">
              <a:extLst>
                <a:ext uri="{63B3BB69-23CF-44E3-9099-C40C66FF867C}">
                  <a14:compatExt spid="_x0000_s57404"/>
                </a:ext>
                <a:ext uri="{FF2B5EF4-FFF2-40B4-BE49-F238E27FC236}">
                  <a16:creationId xmlns:a16="http://schemas.microsoft.com/office/drawing/2014/main" id="{00000000-0008-0000-0100-00003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133350</xdr:colOff>
      <xdr:row>84</xdr:row>
      <xdr:rowOff>95250</xdr:rowOff>
    </xdr:from>
    <xdr:to>
      <xdr:col>15</xdr:col>
      <xdr:colOff>444500</xdr:colOff>
      <xdr:row>84</xdr:row>
      <xdr:rowOff>266700</xdr:rowOff>
    </xdr:to>
    <xdr:sp macro="" textlink="">
      <xdr:nvSpPr>
        <xdr:cNvPr id="9" name="四角形: 角を丸くする 8">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6108700" y="20408900"/>
          <a:ext cx="17272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13</xdr:col>
      <xdr:colOff>133350</xdr:colOff>
      <xdr:row>85</xdr:row>
      <xdr:rowOff>69850</xdr:rowOff>
    </xdr:from>
    <xdr:to>
      <xdr:col>15</xdr:col>
      <xdr:colOff>438150</xdr:colOff>
      <xdr:row>85</xdr:row>
      <xdr:rowOff>241300</xdr:rowOff>
    </xdr:to>
    <xdr:sp macro="" textlink="">
      <xdr:nvSpPr>
        <xdr:cNvPr id="10" name="四角形: 角を丸くする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6108700" y="20701000"/>
          <a:ext cx="172085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13</xdr:col>
      <xdr:colOff>127000</xdr:colOff>
      <xdr:row>86</xdr:row>
      <xdr:rowOff>69850</xdr:rowOff>
    </xdr:from>
    <xdr:to>
      <xdr:col>15</xdr:col>
      <xdr:colOff>457200</xdr:colOff>
      <xdr:row>86</xdr:row>
      <xdr:rowOff>266700</xdr:rowOff>
    </xdr:to>
    <xdr:sp macro="" textlink="">
      <xdr:nvSpPr>
        <xdr:cNvPr id="11" name="四角形: 角を丸くする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a:xfrm>
          <a:off x="6102350" y="21018500"/>
          <a:ext cx="1746250" cy="1968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16</xdr:col>
          <xdr:colOff>469900</xdr:colOff>
          <xdr:row>81</xdr:row>
          <xdr:rowOff>69850</xdr:rowOff>
        </xdr:from>
        <xdr:to>
          <xdr:col>17</xdr:col>
          <xdr:colOff>184150</xdr:colOff>
          <xdr:row>81</xdr:row>
          <xdr:rowOff>279400</xdr:rowOff>
        </xdr:to>
        <xdr:sp macro="" textlink="">
          <xdr:nvSpPr>
            <xdr:cNvPr id="57416" name="Check Box 72" hidden="1">
              <a:extLst>
                <a:ext uri="{63B3BB69-23CF-44E3-9099-C40C66FF867C}">
                  <a14:compatExt spid="_x0000_s57416"/>
                </a:ext>
                <a:ext uri="{FF2B5EF4-FFF2-40B4-BE49-F238E27FC236}">
                  <a16:creationId xmlns:a16="http://schemas.microsoft.com/office/drawing/2014/main" id="{00000000-0008-0000-0100-00004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81</xdr:row>
          <xdr:rowOff>38100</xdr:rowOff>
        </xdr:from>
        <xdr:to>
          <xdr:col>16</xdr:col>
          <xdr:colOff>298450</xdr:colOff>
          <xdr:row>81</xdr:row>
          <xdr:rowOff>247650</xdr:rowOff>
        </xdr:to>
        <xdr:sp macro="" textlink="">
          <xdr:nvSpPr>
            <xdr:cNvPr id="57417" name="Check Box 73" hidden="1">
              <a:extLst>
                <a:ext uri="{63B3BB69-23CF-44E3-9099-C40C66FF867C}">
                  <a14:compatExt spid="_x0000_s57417"/>
                </a:ext>
                <a:ext uri="{FF2B5EF4-FFF2-40B4-BE49-F238E27FC236}">
                  <a16:creationId xmlns:a16="http://schemas.microsoft.com/office/drawing/2014/main" id="{00000000-0008-0000-0100-00004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298450</xdr:colOff>
          <xdr:row>81</xdr:row>
          <xdr:rowOff>69850</xdr:rowOff>
        </xdr:from>
        <xdr:to>
          <xdr:col>14</xdr:col>
          <xdr:colOff>584200</xdr:colOff>
          <xdr:row>81</xdr:row>
          <xdr:rowOff>279400</xdr:rowOff>
        </xdr:to>
        <xdr:sp macro="" textlink="">
          <xdr:nvSpPr>
            <xdr:cNvPr id="57418" name="Check Box 74" hidden="1">
              <a:extLst>
                <a:ext uri="{63B3BB69-23CF-44E3-9099-C40C66FF867C}">
                  <a14:compatExt spid="_x0000_s57418"/>
                </a:ext>
                <a:ext uri="{FF2B5EF4-FFF2-40B4-BE49-F238E27FC236}">
                  <a16:creationId xmlns:a16="http://schemas.microsoft.com/office/drawing/2014/main" id="{00000000-0008-0000-0100-00004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76</xdr:row>
      <xdr:rowOff>12700</xdr:rowOff>
    </xdr:from>
    <xdr:to>
      <xdr:col>18</xdr:col>
      <xdr:colOff>158750</xdr:colOff>
      <xdr:row>77</xdr:row>
      <xdr:rowOff>31750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359400" y="17938750"/>
          <a:ext cx="3956050" cy="311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精算を分ける場合には受付窓口にて詳細を御報告ください。</a:t>
          </a:r>
        </a:p>
      </xdr:txBody>
    </xdr:sp>
    <xdr:clientData/>
  </xdr:twoCellAnchor>
  <xdr:twoCellAnchor>
    <xdr:from>
      <xdr:col>13</xdr:col>
      <xdr:colOff>50800</xdr:colOff>
      <xdr:row>77</xdr:row>
      <xdr:rowOff>139700</xdr:rowOff>
    </xdr:from>
    <xdr:to>
      <xdr:col>17</xdr:col>
      <xdr:colOff>539750</xdr:colOff>
      <xdr:row>79</xdr:row>
      <xdr:rowOff>38100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026150" y="18357850"/>
          <a:ext cx="3105150" cy="48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その他　引率者</a:t>
          </a:r>
          <a:r>
            <a:rPr kumimoji="1" lang="en-US" altLang="ja-JP" sz="1050">
              <a:solidFill>
                <a:srgbClr val="FF0000"/>
              </a:solidFill>
            </a:rPr>
            <a:t>(</a:t>
          </a:r>
          <a:r>
            <a:rPr kumimoji="1" lang="ja-JP" altLang="en-US" sz="1050">
              <a:solidFill>
                <a:srgbClr val="FF0000"/>
              </a:solidFill>
            </a:rPr>
            <a:t>カメラマン・ドライバー・看護師</a:t>
          </a:r>
          <a:r>
            <a:rPr kumimoji="1" lang="en-US" altLang="ja-JP" sz="1050">
              <a:solidFill>
                <a:srgbClr val="FF0000"/>
              </a:solidFill>
            </a:rPr>
            <a:t>)</a:t>
          </a:r>
          <a:r>
            <a:rPr kumimoji="1" lang="ja-JP" altLang="en-US" sz="1050">
              <a:solidFill>
                <a:srgbClr val="FF0000"/>
              </a:solidFill>
            </a:rPr>
            <a:t>などの情報を下記にて申告してください。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79</xdr:row>
          <xdr:rowOff>76200</xdr:rowOff>
        </xdr:from>
        <xdr:to>
          <xdr:col>14</xdr:col>
          <xdr:colOff>285750</xdr:colOff>
          <xdr:row>79</xdr:row>
          <xdr:rowOff>285750</xdr:rowOff>
        </xdr:to>
        <xdr:sp macro="" textlink="">
          <xdr:nvSpPr>
            <xdr:cNvPr id="57421" name="Check Box 77" hidden="1">
              <a:extLst>
                <a:ext uri="{63B3BB69-23CF-44E3-9099-C40C66FF867C}">
                  <a14:compatExt spid="_x0000_s57421"/>
                </a:ext>
                <a:ext uri="{FF2B5EF4-FFF2-40B4-BE49-F238E27FC236}">
                  <a16:creationId xmlns:a16="http://schemas.microsoft.com/office/drawing/2014/main" id="{00000000-0008-0000-0100-00004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79</xdr:row>
          <xdr:rowOff>69850</xdr:rowOff>
        </xdr:from>
        <xdr:to>
          <xdr:col>17</xdr:col>
          <xdr:colOff>203200</xdr:colOff>
          <xdr:row>79</xdr:row>
          <xdr:rowOff>279400</xdr:rowOff>
        </xdr:to>
        <xdr:sp macro="" textlink="">
          <xdr:nvSpPr>
            <xdr:cNvPr id="57423" name="Check Box 79" hidden="1">
              <a:extLst>
                <a:ext uri="{63B3BB69-23CF-44E3-9099-C40C66FF867C}">
                  <a14:compatExt spid="_x0000_s57423"/>
                </a:ext>
                <a:ext uri="{FF2B5EF4-FFF2-40B4-BE49-F238E27FC236}">
                  <a16:creationId xmlns:a16="http://schemas.microsoft.com/office/drawing/2014/main" id="{00000000-0008-0000-0100-00004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79</xdr:row>
          <xdr:rowOff>57150</xdr:rowOff>
        </xdr:from>
        <xdr:to>
          <xdr:col>16</xdr:col>
          <xdr:colOff>285750</xdr:colOff>
          <xdr:row>79</xdr:row>
          <xdr:rowOff>266700</xdr:rowOff>
        </xdr:to>
        <xdr:sp macro="" textlink="">
          <xdr:nvSpPr>
            <xdr:cNvPr id="57424" name="Check Box 80" hidden="1">
              <a:extLst>
                <a:ext uri="{63B3BB69-23CF-44E3-9099-C40C66FF867C}">
                  <a14:compatExt spid="_x0000_s57424"/>
                </a:ext>
                <a:ext uri="{FF2B5EF4-FFF2-40B4-BE49-F238E27FC236}">
                  <a16:creationId xmlns:a16="http://schemas.microsoft.com/office/drawing/2014/main" id="{00000000-0008-0000-0100-00005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79</xdr:row>
          <xdr:rowOff>69850</xdr:rowOff>
        </xdr:from>
        <xdr:to>
          <xdr:col>14</xdr:col>
          <xdr:colOff>590550</xdr:colOff>
          <xdr:row>79</xdr:row>
          <xdr:rowOff>279400</xdr:rowOff>
        </xdr:to>
        <xdr:sp macro="" textlink="">
          <xdr:nvSpPr>
            <xdr:cNvPr id="57425" name="Check Box 81" hidden="1">
              <a:extLst>
                <a:ext uri="{63B3BB69-23CF-44E3-9099-C40C66FF867C}">
                  <a14:compatExt spid="_x0000_s57425"/>
                </a:ext>
                <a:ext uri="{FF2B5EF4-FFF2-40B4-BE49-F238E27FC236}">
                  <a16:creationId xmlns:a16="http://schemas.microsoft.com/office/drawing/2014/main" id="{00000000-0008-0000-0100-00005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74</xdr:row>
          <xdr:rowOff>50800</xdr:rowOff>
        </xdr:from>
        <xdr:to>
          <xdr:col>13</xdr:col>
          <xdr:colOff>374650</xdr:colOff>
          <xdr:row>75</xdr:row>
          <xdr:rowOff>0</xdr:rowOff>
        </xdr:to>
        <xdr:sp macro="" textlink="">
          <xdr:nvSpPr>
            <xdr:cNvPr id="57427" name="Check Box 83" hidden="1">
              <a:extLst>
                <a:ext uri="{63B3BB69-23CF-44E3-9099-C40C66FF867C}">
                  <a14:compatExt spid="_x0000_s57427"/>
                </a:ext>
                <a:ext uri="{FF2B5EF4-FFF2-40B4-BE49-F238E27FC236}">
                  <a16:creationId xmlns:a16="http://schemas.microsoft.com/office/drawing/2014/main" id="{00000000-0008-0000-0100-00005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508000</xdr:colOff>
          <xdr:row>74</xdr:row>
          <xdr:rowOff>50800</xdr:rowOff>
        </xdr:from>
        <xdr:to>
          <xdr:col>15</xdr:col>
          <xdr:colOff>12700</xdr:colOff>
          <xdr:row>75</xdr:row>
          <xdr:rowOff>0</xdr:rowOff>
        </xdr:to>
        <xdr:sp macro="" textlink="">
          <xdr:nvSpPr>
            <xdr:cNvPr id="57428" name="Check Box 84" hidden="1">
              <a:extLst>
                <a:ext uri="{63B3BB69-23CF-44E3-9099-C40C66FF867C}">
                  <a14:compatExt spid="_x0000_s57428"/>
                </a:ext>
                <a:ext uri="{FF2B5EF4-FFF2-40B4-BE49-F238E27FC236}">
                  <a16:creationId xmlns:a16="http://schemas.microsoft.com/office/drawing/2014/main" id="{00000000-0008-0000-0100-00005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412750</xdr:colOff>
          <xdr:row>74</xdr:row>
          <xdr:rowOff>50800</xdr:rowOff>
        </xdr:from>
        <xdr:to>
          <xdr:col>15</xdr:col>
          <xdr:colOff>622300</xdr:colOff>
          <xdr:row>74</xdr:row>
          <xdr:rowOff>203200</xdr:rowOff>
        </xdr:to>
        <xdr:sp macro="" textlink="">
          <xdr:nvSpPr>
            <xdr:cNvPr id="57429" name="Check Box 85" hidden="1">
              <a:extLst>
                <a:ext uri="{63B3BB69-23CF-44E3-9099-C40C66FF867C}">
                  <a14:compatExt spid="_x0000_s57429"/>
                </a:ext>
                <a:ext uri="{FF2B5EF4-FFF2-40B4-BE49-F238E27FC236}">
                  <a16:creationId xmlns:a16="http://schemas.microsoft.com/office/drawing/2014/main" id="{00000000-0008-0000-0100-00005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75</xdr:row>
          <xdr:rowOff>38100</xdr:rowOff>
        </xdr:from>
        <xdr:to>
          <xdr:col>15</xdr:col>
          <xdr:colOff>412750</xdr:colOff>
          <xdr:row>75</xdr:row>
          <xdr:rowOff>247650</xdr:rowOff>
        </xdr:to>
        <xdr:sp macro="" textlink="">
          <xdr:nvSpPr>
            <xdr:cNvPr id="57430" name="Check Box 86" hidden="1">
              <a:extLst>
                <a:ext uri="{63B3BB69-23CF-44E3-9099-C40C66FF867C}">
                  <a14:compatExt spid="_x0000_s57430"/>
                </a:ext>
                <a:ext uri="{FF2B5EF4-FFF2-40B4-BE49-F238E27FC236}">
                  <a16:creationId xmlns:a16="http://schemas.microsoft.com/office/drawing/2014/main" id="{00000000-0008-0000-0100-00005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565150</xdr:colOff>
          <xdr:row>74</xdr:row>
          <xdr:rowOff>50800</xdr:rowOff>
        </xdr:from>
        <xdr:to>
          <xdr:col>14</xdr:col>
          <xdr:colOff>209550</xdr:colOff>
          <xdr:row>75</xdr:row>
          <xdr:rowOff>0</xdr:rowOff>
        </xdr:to>
        <xdr:sp macro="" textlink="">
          <xdr:nvSpPr>
            <xdr:cNvPr id="57431" name="Check Box 87" hidden="1">
              <a:extLst>
                <a:ext uri="{63B3BB69-23CF-44E3-9099-C40C66FF867C}">
                  <a14:compatExt spid="_x0000_s57431"/>
                </a:ext>
                <a:ext uri="{FF2B5EF4-FFF2-40B4-BE49-F238E27FC236}">
                  <a16:creationId xmlns:a16="http://schemas.microsoft.com/office/drawing/2014/main" id="{00000000-0008-0000-0100-00005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298450</xdr:colOff>
          <xdr:row>75</xdr:row>
          <xdr:rowOff>31750</xdr:rowOff>
        </xdr:from>
        <xdr:to>
          <xdr:col>13</xdr:col>
          <xdr:colOff>584200</xdr:colOff>
          <xdr:row>75</xdr:row>
          <xdr:rowOff>241300</xdr:rowOff>
        </xdr:to>
        <xdr:sp macro="" textlink="">
          <xdr:nvSpPr>
            <xdr:cNvPr id="57432" name="Check Box 88" hidden="1">
              <a:extLst>
                <a:ext uri="{63B3BB69-23CF-44E3-9099-C40C66FF867C}">
                  <a14:compatExt spid="_x0000_s57432"/>
                </a:ext>
                <a:ext uri="{FF2B5EF4-FFF2-40B4-BE49-F238E27FC236}">
                  <a16:creationId xmlns:a16="http://schemas.microsoft.com/office/drawing/2014/main" id="{00000000-0008-0000-0100-00005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86</xdr:row>
          <xdr:rowOff>50800</xdr:rowOff>
        </xdr:from>
        <xdr:to>
          <xdr:col>11</xdr:col>
          <xdr:colOff>184150</xdr:colOff>
          <xdr:row>86</xdr:row>
          <xdr:rowOff>260350</xdr:rowOff>
        </xdr:to>
        <xdr:sp macro="" textlink="">
          <xdr:nvSpPr>
            <xdr:cNvPr id="57439" name="Check Box 95" hidden="1">
              <a:extLst>
                <a:ext uri="{63B3BB69-23CF-44E3-9099-C40C66FF867C}">
                  <a14:compatExt spid="_x0000_s57439"/>
                </a:ext>
                <a:ext uri="{FF2B5EF4-FFF2-40B4-BE49-F238E27FC236}">
                  <a16:creationId xmlns:a16="http://schemas.microsoft.com/office/drawing/2014/main" id="{00000000-0008-0000-0100-00005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82550</xdr:colOff>
      <xdr:row>73</xdr:row>
      <xdr:rowOff>31750</xdr:rowOff>
    </xdr:from>
    <xdr:to>
      <xdr:col>2</xdr:col>
      <xdr:colOff>165100</xdr:colOff>
      <xdr:row>73</xdr:row>
      <xdr:rowOff>215900</xdr:rowOff>
    </xdr:to>
    <xdr:sp macro="" textlink="">
      <xdr:nvSpPr>
        <xdr:cNvPr id="15" name="四角形: 角を丸くする 14">
          <a:hlinkClick xmlns:r="http://schemas.openxmlformats.org/officeDocument/2006/relationships" r:id="rId4"/>
          <a:extLst>
            <a:ext uri="{FF2B5EF4-FFF2-40B4-BE49-F238E27FC236}">
              <a16:creationId xmlns:a16="http://schemas.microsoft.com/office/drawing/2014/main" id="{00000000-0008-0000-0100-00000F000000}"/>
            </a:ext>
          </a:extLst>
        </xdr:cNvPr>
        <xdr:cNvSpPr/>
      </xdr:nvSpPr>
      <xdr:spPr>
        <a:xfrm>
          <a:off x="82550" y="17157700"/>
          <a:ext cx="1123950" cy="184150"/>
        </a:xfrm>
        <a:prstGeom prst="roundRect">
          <a:avLst/>
        </a:prstGeom>
        <a:solidFill>
          <a:srgbClr val="4F81BD"/>
        </a:solidFill>
        <a:ln w="25400" cap="flat" cmpd="sng" algn="ctr">
          <a:noFill/>
          <a:prstDash val="soli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備品・販売物品一覧表</a:t>
          </a:r>
        </a:p>
      </xdr:txBody>
    </xdr:sp>
    <xdr:clientData/>
  </xdr:twoCellAnchor>
  <xdr:twoCellAnchor>
    <xdr:from>
      <xdr:col>5</xdr:col>
      <xdr:colOff>139700</xdr:colOff>
      <xdr:row>3</xdr:row>
      <xdr:rowOff>57150</xdr:rowOff>
    </xdr:from>
    <xdr:to>
      <xdr:col>5</xdr:col>
      <xdr:colOff>361950</xdr:colOff>
      <xdr:row>3</xdr:row>
      <xdr:rowOff>209550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590800" y="1060450"/>
          <a:ext cx="222250" cy="152400"/>
        </a:xfrm>
        <a:prstGeom prst="rect">
          <a:avLst/>
        </a:prstGeom>
        <a:solidFill>
          <a:srgbClr val="CCFF99"/>
        </a:solidFill>
        <a:ln>
          <a:solidFill>
            <a:srgbClr val="CC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438150</xdr:colOff>
      <xdr:row>3</xdr:row>
      <xdr:rowOff>57150</xdr:rowOff>
    </xdr:from>
    <xdr:to>
      <xdr:col>14</xdr:col>
      <xdr:colOff>25400</xdr:colOff>
      <xdr:row>3</xdr:row>
      <xdr:rowOff>209550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13500" y="1060450"/>
          <a:ext cx="222250" cy="152400"/>
        </a:xfrm>
        <a:prstGeom prst="rect">
          <a:avLst/>
        </a:prstGeom>
        <a:solidFill>
          <a:srgbClr val="CCECFF"/>
        </a:solidFill>
        <a:ln>
          <a:solidFill>
            <a:srgbClr val="CCE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184150</xdr:colOff>
          <xdr:row>46</xdr:row>
          <xdr:rowOff>50800</xdr:rowOff>
        </xdr:from>
        <xdr:to>
          <xdr:col>10</xdr:col>
          <xdr:colOff>431800</xdr:colOff>
          <xdr:row>47</xdr:row>
          <xdr:rowOff>69850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500-000001F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304800</xdr:colOff>
          <xdr:row>17</xdr:row>
          <xdr:rowOff>146050</xdr:rowOff>
        </xdr:from>
        <xdr:to>
          <xdr:col>15</xdr:col>
          <xdr:colOff>584200</xdr:colOff>
          <xdr:row>17</xdr:row>
          <xdr:rowOff>355600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solidFill>
              <a:srgbClr val="FFFFFF" mc:Ignorable="a14" a14:legacySpreadsheetColorIndex="65"/>
            </a:solidFill>
            <a:ln w="1587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18</xdr:row>
          <xdr:rowOff>165100</xdr:rowOff>
        </xdr:from>
        <xdr:to>
          <xdr:col>7</xdr:col>
          <xdr:colOff>323850</xdr:colOff>
          <xdr:row>19</xdr:row>
          <xdr:rowOff>184150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7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18</xdr:row>
      <xdr:rowOff>131997</xdr:rowOff>
    </xdr:from>
    <xdr:to>
      <xdr:col>9</xdr:col>
      <xdr:colOff>177200</xdr:colOff>
      <xdr:row>18</xdr:row>
      <xdr:rowOff>275997</xdr:rowOff>
    </xdr:to>
    <xdr:sp macro="" textlink="">
      <xdr:nvSpPr>
        <xdr:cNvPr id="2" name="矢印: 下 1">
          <a:extLst>
            <a:ext uri="{FF2B5EF4-FFF2-40B4-BE49-F238E27FC236}">
              <a16:creationId xmlns:a16="http://schemas.microsoft.com/office/drawing/2014/main" id="{00000000-0008-0000-0700-000002000000}"/>
            </a:ext>
          </a:extLst>
        </xdr:cNvPr>
        <xdr:cNvSpPr/>
      </xdr:nvSpPr>
      <xdr:spPr>
        <a:xfrm rot="16200000">
          <a:off x="5025163" y="5422410"/>
          <a:ext cx="144000" cy="18037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20</xdr:row>
          <xdr:rowOff>152400</xdr:rowOff>
        </xdr:from>
        <xdr:to>
          <xdr:col>7</xdr:col>
          <xdr:colOff>323850</xdr:colOff>
          <xdr:row>21</xdr:row>
          <xdr:rowOff>165100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7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18</xdr:row>
          <xdr:rowOff>12700</xdr:rowOff>
        </xdr:from>
        <xdr:to>
          <xdr:col>10</xdr:col>
          <xdr:colOff>31750</xdr:colOff>
          <xdr:row>19</xdr:row>
          <xdr:rowOff>12700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7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31750</xdr:rowOff>
        </xdr:from>
        <xdr:to>
          <xdr:col>10</xdr:col>
          <xdr:colOff>31750</xdr:colOff>
          <xdr:row>20</xdr:row>
          <xdr:rowOff>31750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7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21</xdr:row>
      <xdr:rowOff>72974</xdr:rowOff>
    </xdr:from>
    <xdr:to>
      <xdr:col>9</xdr:col>
      <xdr:colOff>180375</xdr:colOff>
      <xdr:row>21</xdr:row>
      <xdr:rowOff>216974</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rot="16200000">
          <a:off x="5028525" y="623987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115182</xdr:rowOff>
    </xdr:from>
    <xdr:to>
      <xdr:col>9</xdr:col>
      <xdr:colOff>180375</xdr:colOff>
      <xdr:row>20</xdr:row>
      <xdr:rowOff>259182</xdr:rowOff>
    </xdr:to>
    <xdr:sp macro="" textlink="">
      <xdr:nvSpPr>
        <xdr:cNvPr id="4" name="矢印: 下 3">
          <a:extLst>
            <a:ext uri="{FF2B5EF4-FFF2-40B4-BE49-F238E27FC236}">
              <a16:creationId xmlns:a16="http://schemas.microsoft.com/office/drawing/2014/main" id="{00000000-0008-0000-0700-000004000000}"/>
            </a:ext>
          </a:extLst>
        </xdr:cNvPr>
        <xdr:cNvSpPr/>
      </xdr:nvSpPr>
      <xdr:spPr>
        <a:xfrm rot="16200000">
          <a:off x="5028525" y="5989982"/>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19</xdr:row>
      <xdr:rowOff>105469</xdr:rowOff>
    </xdr:from>
    <xdr:to>
      <xdr:col>9</xdr:col>
      <xdr:colOff>180375</xdr:colOff>
      <xdr:row>19</xdr:row>
      <xdr:rowOff>249469</xdr:rowOff>
    </xdr:to>
    <xdr:sp macro="" textlink="">
      <xdr:nvSpPr>
        <xdr:cNvPr id="5" name="矢印: 下 4">
          <a:extLst>
            <a:ext uri="{FF2B5EF4-FFF2-40B4-BE49-F238E27FC236}">
              <a16:creationId xmlns:a16="http://schemas.microsoft.com/office/drawing/2014/main" id="{00000000-0008-0000-0700-000005000000}"/>
            </a:ext>
          </a:extLst>
        </xdr:cNvPr>
        <xdr:cNvSpPr/>
      </xdr:nvSpPr>
      <xdr:spPr>
        <a:xfrm rot="16200000">
          <a:off x="5028525" y="568816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20</xdr:row>
          <xdr:rowOff>31750</xdr:rowOff>
        </xdr:from>
        <xdr:to>
          <xdr:col>10</xdr:col>
          <xdr:colOff>31750</xdr:colOff>
          <xdr:row>21</xdr:row>
          <xdr:rowOff>31750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7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21</xdr:row>
          <xdr:rowOff>31750</xdr:rowOff>
        </xdr:from>
        <xdr:to>
          <xdr:col>10</xdr:col>
          <xdr:colOff>31750</xdr:colOff>
          <xdr:row>22</xdr:row>
          <xdr:rowOff>31750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7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22</xdr:row>
          <xdr:rowOff>679450</xdr:rowOff>
        </xdr:from>
        <xdr:to>
          <xdr:col>9</xdr:col>
          <xdr:colOff>31750</xdr:colOff>
          <xdr:row>24</xdr:row>
          <xdr:rowOff>69850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7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203200</xdr:rowOff>
        </xdr:from>
        <xdr:to>
          <xdr:col>9</xdr:col>
          <xdr:colOff>31750</xdr:colOff>
          <xdr:row>25</xdr:row>
          <xdr:rowOff>50800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7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31750</xdr:colOff>
          <xdr:row>26</xdr:row>
          <xdr:rowOff>50800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7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31750</xdr:colOff>
          <xdr:row>27</xdr:row>
          <xdr:rowOff>50800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7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203200</xdr:rowOff>
        </xdr:from>
        <xdr:to>
          <xdr:col>9</xdr:col>
          <xdr:colOff>31750</xdr:colOff>
          <xdr:row>28</xdr:row>
          <xdr:rowOff>38100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7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241300</xdr:colOff>
          <xdr:row>4</xdr:row>
          <xdr:rowOff>107950</xdr:rowOff>
        </xdr:from>
        <xdr:to>
          <xdr:col>12</xdr:col>
          <xdr:colOff>203200</xdr:colOff>
          <xdr:row>4</xdr:row>
          <xdr:rowOff>304800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8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xdr:row>
          <xdr:rowOff>88900</xdr:rowOff>
        </xdr:from>
        <xdr:to>
          <xdr:col>16</xdr:col>
          <xdr:colOff>76200</xdr:colOff>
          <xdr:row>4</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7466/Desktop/R4%20%20&#25163;&#24341;&#12365;/R4&#12288;&#21033;&#29992;&#12398;&#25163;&#24341;&#12365;/&#25552;&#20986;&#26360;&#39006;/&#26085;&#24112;&#12426;Ver&#65288;R4&#12288;&#20837;&#21147;&#29992;&#65289;0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6%20&#25552;&#20986;&#26360;&#39006;/&#23487;&#27850;%20Ver&#65288;R6&#20837;&#21147;&#29992;)%20&#23436;&#25104;&#29256;24.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注文シート"/>
      <sheetName val="申請書"/>
      <sheetName val="許可書"/>
      <sheetName val="コロナ資料"/>
      <sheetName val="計画書"/>
      <sheetName val="名簿 "/>
      <sheetName val="名簿(外国人用)"/>
      <sheetName val="アレルギー "/>
      <sheetName val="別注"/>
      <sheetName val="食材一覧"/>
      <sheetName val="備品一覧"/>
      <sheetName val="入力フォーム用項目"/>
    </sheetNames>
    <sheetDataSet>
      <sheetData sheetId="0" refreshError="1"/>
      <sheetData sheetId="1"/>
      <sheetData sheetId="2">
        <row r="22">
          <cell r="N22" t="str">
            <v>まで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基本情報入力"/>
      <sheetName val="変更連絡表"/>
      <sheetName val="入力フォーム用項目"/>
      <sheetName val="注文シート"/>
      <sheetName val="申請書"/>
      <sheetName val="許可書"/>
      <sheetName val="計画書"/>
      <sheetName val="計画書 (2)"/>
      <sheetName val="名簿"/>
      <sheetName val="名簿(外国人用)"/>
      <sheetName val="アレルギー "/>
      <sheetName val="別注"/>
      <sheetName val="食材一覧"/>
      <sheetName val="備品・販売物品一覧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8"/>
  <sheetViews>
    <sheetView tabSelected="1" view="pageBreakPreview" topLeftCell="A26" zoomScaleNormal="100" zoomScaleSheetLayoutView="100" workbookViewId="0">
      <selection activeCell="G38" sqref="G38:I38"/>
    </sheetView>
  </sheetViews>
  <sheetFormatPr defaultRowHeight="13"/>
  <sheetData>
    <row r="15" spans="1:9" ht="100" customHeight="1">
      <c r="A15" s="476" t="s">
        <v>14</v>
      </c>
      <c r="B15" s="476"/>
      <c r="C15" s="476"/>
      <c r="D15" s="476"/>
      <c r="E15" s="476"/>
      <c r="F15" s="476"/>
      <c r="G15" s="476"/>
      <c r="H15" s="476"/>
      <c r="I15" s="476"/>
    </row>
    <row r="18" spans="1:10" ht="13.5" customHeight="1">
      <c r="C18" s="477" t="s">
        <v>554</v>
      </c>
      <c r="D18" s="477"/>
      <c r="E18" s="477"/>
      <c r="F18" s="477"/>
      <c r="G18" s="477"/>
    </row>
    <row r="19" spans="1:10" ht="13.5" customHeight="1">
      <c r="C19" s="477"/>
      <c r="D19" s="477"/>
      <c r="E19" s="477"/>
      <c r="F19" s="477"/>
      <c r="G19" s="477"/>
    </row>
    <row r="21" spans="1:10" ht="46" customHeight="1" thickBot="1">
      <c r="B21" s="479" t="s">
        <v>314</v>
      </c>
      <c r="C21" s="479"/>
      <c r="D21" s="479"/>
      <c r="E21" s="479"/>
      <c r="F21" s="479"/>
      <c r="G21" s="479"/>
      <c r="H21" s="479"/>
      <c r="I21" s="479"/>
      <c r="J21" s="93"/>
    </row>
    <row r="22" spans="1:10" ht="23.5" customHeight="1" thickBot="1">
      <c r="A22" s="480" t="s">
        <v>578</v>
      </c>
      <c r="B22" s="481"/>
      <c r="C22" s="481"/>
      <c r="D22" s="481"/>
      <c r="E22" s="482"/>
      <c r="F22" s="286"/>
      <c r="G22" s="287"/>
      <c r="H22" s="287"/>
      <c r="I22" s="287"/>
      <c r="J22" s="288"/>
    </row>
    <row r="23" spans="1:10">
      <c r="A23" s="483" t="s">
        <v>579</v>
      </c>
      <c r="B23" s="484"/>
      <c r="C23" s="485"/>
      <c r="D23" s="489" t="s">
        <v>580</v>
      </c>
      <c r="E23" s="490"/>
      <c r="F23" s="493" t="s">
        <v>581</v>
      </c>
      <c r="G23" s="494"/>
      <c r="H23" s="494"/>
      <c r="I23" s="494"/>
      <c r="J23" s="495"/>
    </row>
    <row r="24" spans="1:10" ht="16.5" customHeight="1" thickBot="1">
      <c r="A24" s="486"/>
      <c r="B24" s="487"/>
      <c r="C24" s="488"/>
      <c r="D24" s="491"/>
      <c r="E24" s="492"/>
      <c r="F24" s="496"/>
      <c r="G24" s="497"/>
      <c r="H24" s="497"/>
      <c r="I24" s="497"/>
      <c r="J24" s="498"/>
    </row>
    <row r="25" spans="1:10" ht="16.5" customHeight="1" thickTop="1" thickBot="1">
      <c r="A25" s="502" t="s">
        <v>582</v>
      </c>
      <c r="B25" s="503"/>
      <c r="C25" s="504"/>
      <c r="D25" s="508" t="s">
        <v>583</v>
      </c>
      <c r="E25" s="509"/>
      <c r="F25" s="499"/>
      <c r="G25" s="500"/>
      <c r="H25" s="500"/>
      <c r="I25" s="500"/>
      <c r="J25" s="501"/>
    </row>
    <row r="26" spans="1:10" ht="16.5" customHeight="1" thickBot="1">
      <c r="A26" s="505"/>
      <c r="B26" s="506"/>
      <c r="C26" s="507"/>
      <c r="D26" s="506"/>
      <c r="E26" s="510"/>
      <c r="F26" s="511" t="s">
        <v>584</v>
      </c>
      <c r="G26" s="512"/>
      <c r="H26" s="512"/>
      <c r="I26" s="512"/>
      <c r="J26" s="513"/>
    </row>
    <row r="27" spans="1:10" ht="16.5" customHeight="1">
      <c r="A27" s="15"/>
      <c r="B27" s="15"/>
      <c r="C27" s="15"/>
      <c r="D27" s="87"/>
      <c r="E27" s="15"/>
      <c r="F27" s="514"/>
      <c r="G27" s="515"/>
      <c r="H27" s="515"/>
      <c r="I27" s="515"/>
      <c r="J27" s="516"/>
    </row>
    <row r="28" spans="1:10" ht="16.5" customHeight="1">
      <c r="A28" s="15"/>
      <c r="B28" s="15"/>
      <c r="C28" s="15"/>
      <c r="D28" s="87"/>
      <c r="E28" s="87"/>
      <c r="F28" s="514" t="s">
        <v>585</v>
      </c>
      <c r="G28" s="515"/>
      <c r="H28" s="515"/>
      <c r="I28" s="515"/>
      <c r="J28" s="516"/>
    </row>
    <row r="29" spans="1:10" ht="16.5" customHeight="1">
      <c r="A29" s="15"/>
      <c r="B29" s="15"/>
      <c r="C29" s="15"/>
      <c r="D29" s="87"/>
      <c r="E29" s="87"/>
      <c r="F29" s="514"/>
      <c r="G29" s="515"/>
      <c r="H29" s="515"/>
      <c r="I29" s="515"/>
      <c r="J29" s="516"/>
    </row>
    <row r="30" spans="1:10" ht="16.5" customHeight="1">
      <c r="A30" s="15"/>
      <c r="B30" s="15"/>
      <c r="C30" s="15"/>
      <c r="D30" s="87"/>
      <c r="E30" s="87"/>
      <c r="F30" s="514" t="s">
        <v>586</v>
      </c>
      <c r="G30" s="515"/>
      <c r="H30" s="515"/>
      <c r="I30" s="515"/>
      <c r="J30" s="516"/>
    </row>
    <row r="31" spans="1:10" ht="16.5" customHeight="1" thickBot="1">
      <c r="A31" s="15"/>
      <c r="B31" s="15"/>
      <c r="C31" s="15"/>
      <c r="D31" s="87"/>
      <c r="E31" s="87"/>
      <c r="F31" s="517"/>
      <c r="G31" s="518"/>
      <c r="H31" s="518"/>
      <c r="I31" s="518"/>
      <c r="J31" s="519"/>
    </row>
    <row r="32" spans="1:10" ht="14">
      <c r="A32" s="92"/>
      <c r="B32" s="92"/>
      <c r="C32" s="92"/>
      <c r="D32" s="92"/>
      <c r="E32" s="92"/>
      <c r="F32" s="92"/>
      <c r="G32" s="92"/>
      <c r="H32" s="92"/>
      <c r="I32" s="92"/>
    </row>
    <row r="33" spans="1:10" ht="16.5" customHeight="1">
      <c r="B33" s="21" t="s">
        <v>315</v>
      </c>
      <c r="C33" s="21"/>
      <c r="D33" s="21"/>
      <c r="E33" s="21"/>
      <c r="F33" s="21"/>
      <c r="G33" s="21"/>
      <c r="H33" s="21"/>
      <c r="I33" s="21"/>
      <c r="J33" s="21"/>
    </row>
    <row r="34" spans="1:10">
      <c r="A34" s="87"/>
      <c r="B34" s="474" t="s">
        <v>543</v>
      </c>
      <c r="C34" s="474"/>
      <c r="D34" s="474"/>
      <c r="E34" s="474"/>
      <c r="F34" s="474"/>
      <c r="G34" s="474"/>
      <c r="H34" s="474"/>
      <c r="I34" s="474"/>
      <c r="J34" s="474"/>
    </row>
    <row r="35" spans="1:10" ht="16.5" customHeight="1">
      <c r="B35" s="474"/>
      <c r="C35" s="474"/>
      <c r="D35" s="474"/>
      <c r="E35" s="474"/>
      <c r="F35" s="474"/>
      <c r="G35" s="474"/>
      <c r="H35" s="474"/>
      <c r="I35" s="474"/>
      <c r="J35" s="474"/>
    </row>
    <row r="37" spans="1:10" ht="30">
      <c r="A37" s="475" t="s">
        <v>577</v>
      </c>
      <c r="B37" s="475"/>
      <c r="C37" s="475"/>
      <c r="D37" s="475"/>
      <c r="E37" s="475"/>
      <c r="F37" s="475"/>
      <c r="G37" s="475"/>
      <c r="H37" s="475"/>
      <c r="I37" s="475"/>
    </row>
    <row r="38" spans="1:10" ht="13.5">
      <c r="A38" s="1"/>
      <c r="G38" s="478" t="s">
        <v>681</v>
      </c>
      <c r="H38" s="478"/>
      <c r="I38" s="478"/>
    </row>
    <row r="39" spans="1:10" ht="28">
      <c r="A39" s="38"/>
    </row>
    <row r="40" spans="1:10">
      <c r="A40" s="37"/>
    </row>
    <row r="41" spans="1:10" ht="13.5">
      <c r="A41" s="1"/>
    </row>
    <row r="42" spans="1:10" ht="13.5">
      <c r="A42" s="1"/>
    </row>
    <row r="43" spans="1:10" ht="13.5">
      <c r="A43" s="1"/>
    </row>
    <row r="44" spans="1:10" ht="13.5">
      <c r="A44" s="1"/>
    </row>
    <row r="45" spans="1:10" ht="13.5">
      <c r="A45" s="1"/>
    </row>
    <row r="46" spans="1:10" ht="13.5">
      <c r="A46" s="1"/>
    </row>
    <row r="47" spans="1:10" ht="13.5">
      <c r="A47" s="1"/>
    </row>
    <row r="48" spans="1:10" ht="13.5">
      <c r="A48" s="1"/>
    </row>
  </sheetData>
  <sheetProtection algorithmName="SHA-512" hashValue="hp6AJTsyrykZbv9dZ2/IFMGlTJikcySYqfI2dPSRFUG/3276bfksrmYN1valmFDQwHM61+T+2mLbp96d12IIrA==" saltValue="SdXs8Wu6DZg0o3278tIa9Q==" spinCount="100000" sheet="1" objects="1" scenarios="1"/>
  <mergeCells count="15">
    <mergeCell ref="B34:J35"/>
    <mergeCell ref="A37:I37"/>
    <mergeCell ref="A15:I15"/>
    <mergeCell ref="C18:G19"/>
    <mergeCell ref="G38:I38"/>
    <mergeCell ref="B21:I21"/>
    <mergeCell ref="A22:E22"/>
    <mergeCell ref="A23:C24"/>
    <mergeCell ref="D23:E24"/>
    <mergeCell ref="F23:J25"/>
    <mergeCell ref="A25:C26"/>
    <mergeCell ref="D25:E26"/>
    <mergeCell ref="F26:J27"/>
    <mergeCell ref="F28:J29"/>
    <mergeCell ref="F30:J31"/>
  </mergeCells>
  <phoneticPr fontId="8"/>
  <pageMargins left="0.98425196850393704" right="0.78740157480314965" top="0.98425196850393704" bottom="0.98425196850393704" header="0.51181102362204722" footer="0.51181102362204722"/>
  <pageSetup paperSize="9"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I71"/>
  <sheetViews>
    <sheetView view="pageBreakPreview" zoomScaleNormal="100" zoomScaleSheetLayoutView="100" workbookViewId="0">
      <selection activeCell="K32" sqref="K32"/>
    </sheetView>
  </sheetViews>
  <sheetFormatPr defaultColWidth="9" defaultRowHeight="13"/>
  <cols>
    <col min="1" max="1" width="9" style="22"/>
    <col min="2" max="2" width="4.6328125" style="73" customWidth="1"/>
    <col min="3" max="5" width="12.6328125" style="22" customWidth="1"/>
    <col min="6" max="7" width="11.6328125" style="22" customWidth="1"/>
    <col min="8" max="9" width="13.6328125" style="22" customWidth="1"/>
    <col min="10" max="16384" width="9" style="22"/>
  </cols>
  <sheetData>
    <row r="1" spans="1:9" ht="30" customHeight="1">
      <c r="B1" s="1371" t="s">
        <v>669</v>
      </c>
      <c r="C1" s="1371"/>
      <c r="E1" s="1372" t="s">
        <v>149</v>
      </c>
      <c r="F1" s="1372"/>
      <c r="G1" s="82"/>
      <c r="H1" s="82"/>
      <c r="I1" s="82"/>
    </row>
    <row r="2" spans="1:9" ht="20.149999999999999" customHeight="1">
      <c r="C2" s="69"/>
      <c r="D2" s="459"/>
      <c r="E2" s="459"/>
      <c r="F2" s="459"/>
      <c r="G2" s="82"/>
      <c r="H2" s="82"/>
      <c r="I2" s="82"/>
    </row>
    <row r="3" spans="1:9" ht="15" customHeight="1">
      <c r="C3" s="460" t="s">
        <v>150</v>
      </c>
      <c r="D3" s="16"/>
      <c r="E3" s="16"/>
      <c r="F3" s="16"/>
      <c r="G3" s="82"/>
      <c r="H3" s="82"/>
      <c r="I3" s="82"/>
    </row>
    <row r="4" spans="1:9" ht="15" customHeight="1" thickBot="1">
      <c r="C4" s="460" t="s">
        <v>151</v>
      </c>
      <c r="D4" s="16"/>
      <c r="E4" s="16"/>
      <c r="F4" s="16"/>
      <c r="G4" s="16"/>
      <c r="H4" s="70"/>
      <c r="I4" s="70"/>
    </row>
    <row r="5" spans="1:9" s="71" customFormat="1" ht="29.25" customHeight="1">
      <c r="A5" s="1389"/>
      <c r="B5" s="1373" t="s">
        <v>212</v>
      </c>
      <c r="C5" s="1375" t="s">
        <v>152</v>
      </c>
      <c r="D5" s="1375"/>
      <c r="E5" s="1376"/>
      <c r="F5" s="1379" t="s">
        <v>153</v>
      </c>
      <c r="G5" s="1380"/>
      <c r="H5" s="1383" t="s">
        <v>154</v>
      </c>
      <c r="I5" s="461" t="s">
        <v>520</v>
      </c>
    </row>
    <row r="6" spans="1:9" s="71" customFormat="1" ht="20.25" customHeight="1" thickBot="1">
      <c r="A6" s="1390"/>
      <c r="B6" s="1374"/>
      <c r="C6" s="1377"/>
      <c r="D6" s="1377"/>
      <c r="E6" s="1378"/>
      <c r="F6" s="1381"/>
      <c r="G6" s="1382"/>
      <c r="H6" s="1384"/>
      <c r="I6" s="462" t="s">
        <v>521</v>
      </c>
    </row>
    <row r="7" spans="1:9" s="72" customFormat="1" ht="15" customHeight="1" thickTop="1">
      <c r="A7" s="1385" t="s">
        <v>155</v>
      </c>
      <c r="B7" s="162">
        <v>1</v>
      </c>
      <c r="C7" s="1338" t="s">
        <v>211</v>
      </c>
      <c r="D7" s="1338"/>
      <c r="E7" s="1339"/>
      <c r="F7" s="1340"/>
      <c r="G7" s="1341"/>
      <c r="H7" s="137" t="s">
        <v>156</v>
      </c>
      <c r="I7" s="138">
        <v>280</v>
      </c>
    </row>
    <row r="8" spans="1:9" s="72" customFormat="1" ht="15" customHeight="1">
      <c r="A8" s="1385"/>
      <c r="B8" s="162">
        <v>2</v>
      </c>
      <c r="C8" s="1338" t="s">
        <v>272</v>
      </c>
      <c r="D8" s="1338"/>
      <c r="E8" s="1339"/>
      <c r="F8" s="1340"/>
      <c r="G8" s="1341"/>
      <c r="H8" s="137" t="s">
        <v>156</v>
      </c>
      <c r="I8" s="139">
        <v>230</v>
      </c>
    </row>
    <row r="9" spans="1:9" s="72" customFormat="1" ht="15" customHeight="1">
      <c r="A9" s="1385"/>
      <c r="B9" s="162">
        <v>3</v>
      </c>
      <c r="C9" s="1387" t="s">
        <v>157</v>
      </c>
      <c r="D9" s="1387"/>
      <c r="E9" s="1388"/>
      <c r="F9" s="1340"/>
      <c r="G9" s="1341"/>
      <c r="H9" s="137" t="s">
        <v>156</v>
      </c>
      <c r="I9" s="139">
        <v>320</v>
      </c>
    </row>
    <row r="10" spans="1:9" s="72" customFormat="1" ht="15" customHeight="1">
      <c r="A10" s="1385"/>
      <c r="B10" s="162">
        <v>4</v>
      </c>
      <c r="C10" s="1338" t="s">
        <v>158</v>
      </c>
      <c r="D10" s="1338"/>
      <c r="E10" s="1339"/>
      <c r="F10" s="1340"/>
      <c r="G10" s="1341"/>
      <c r="H10" s="137" t="s">
        <v>156</v>
      </c>
      <c r="I10" s="139">
        <v>320</v>
      </c>
    </row>
    <row r="11" spans="1:9" s="72" customFormat="1" ht="15" customHeight="1">
      <c r="A11" s="1385"/>
      <c r="B11" s="162">
        <v>5</v>
      </c>
      <c r="C11" s="1338" t="s">
        <v>236</v>
      </c>
      <c r="D11" s="1338"/>
      <c r="E11" s="1339"/>
      <c r="F11" s="1340"/>
      <c r="G11" s="1341"/>
      <c r="H11" s="137" t="s">
        <v>156</v>
      </c>
      <c r="I11" s="139">
        <v>340</v>
      </c>
    </row>
    <row r="12" spans="1:9" s="72" customFormat="1" ht="15" customHeight="1">
      <c r="A12" s="1385"/>
      <c r="B12" s="162">
        <v>6</v>
      </c>
      <c r="C12" s="1338" t="s">
        <v>237</v>
      </c>
      <c r="D12" s="1338"/>
      <c r="E12" s="1339"/>
      <c r="F12" s="1340"/>
      <c r="G12" s="1341"/>
      <c r="H12" s="137" t="s">
        <v>156</v>
      </c>
      <c r="I12" s="139">
        <v>350</v>
      </c>
    </row>
    <row r="13" spans="1:9" s="72" customFormat="1" ht="15" customHeight="1">
      <c r="A13" s="1385"/>
      <c r="B13" s="162">
        <v>7</v>
      </c>
      <c r="C13" s="1338" t="s">
        <v>159</v>
      </c>
      <c r="D13" s="1338"/>
      <c r="E13" s="1339"/>
      <c r="F13" s="1340" t="s">
        <v>160</v>
      </c>
      <c r="G13" s="1341"/>
      <c r="H13" s="140" t="s">
        <v>161</v>
      </c>
      <c r="I13" s="139">
        <v>780</v>
      </c>
    </row>
    <row r="14" spans="1:9" s="72" customFormat="1" ht="15" customHeight="1">
      <c r="A14" s="1385"/>
      <c r="B14" s="162">
        <v>8</v>
      </c>
      <c r="C14" s="1338" t="s">
        <v>162</v>
      </c>
      <c r="D14" s="1338"/>
      <c r="E14" s="1339"/>
      <c r="F14" s="1340" t="s">
        <v>219</v>
      </c>
      <c r="G14" s="1341"/>
      <c r="H14" s="140" t="s">
        <v>161</v>
      </c>
      <c r="I14" s="139">
        <v>560</v>
      </c>
    </row>
    <row r="15" spans="1:9" s="72" customFormat="1" ht="15" customHeight="1">
      <c r="A15" s="1385"/>
      <c r="B15" s="162">
        <v>9</v>
      </c>
      <c r="C15" s="1338" t="s">
        <v>163</v>
      </c>
      <c r="D15" s="1338"/>
      <c r="E15" s="1339"/>
      <c r="F15" s="1340" t="s">
        <v>164</v>
      </c>
      <c r="G15" s="1341"/>
      <c r="H15" s="140" t="s">
        <v>161</v>
      </c>
      <c r="I15" s="139">
        <v>830</v>
      </c>
    </row>
    <row r="16" spans="1:9" s="72" customFormat="1" ht="15" customHeight="1">
      <c r="A16" s="1385"/>
      <c r="B16" s="162">
        <v>10</v>
      </c>
      <c r="C16" s="1338" t="s">
        <v>238</v>
      </c>
      <c r="D16" s="1338"/>
      <c r="E16" s="1339"/>
      <c r="F16" s="1340" t="s">
        <v>239</v>
      </c>
      <c r="G16" s="1341"/>
      <c r="H16" s="140" t="s">
        <v>173</v>
      </c>
      <c r="I16" s="139">
        <v>380</v>
      </c>
    </row>
    <row r="17" spans="1:9" s="72" customFormat="1" ht="15" customHeight="1" thickBot="1">
      <c r="A17" s="1386"/>
      <c r="B17" s="463">
        <v>11</v>
      </c>
      <c r="C17" s="1357" t="s">
        <v>240</v>
      </c>
      <c r="D17" s="1357"/>
      <c r="E17" s="1358"/>
      <c r="F17" s="1359" t="s">
        <v>423</v>
      </c>
      <c r="G17" s="1360"/>
      <c r="H17" s="464" t="s">
        <v>241</v>
      </c>
      <c r="I17" s="166">
        <v>530</v>
      </c>
    </row>
    <row r="18" spans="1:9" s="72" customFormat="1" ht="15" customHeight="1">
      <c r="A18" s="1385" t="s">
        <v>165</v>
      </c>
      <c r="B18" s="162">
        <v>12</v>
      </c>
      <c r="C18" s="1338" t="s">
        <v>167</v>
      </c>
      <c r="D18" s="1338"/>
      <c r="E18" s="1339"/>
      <c r="F18" s="1340" t="s">
        <v>166</v>
      </c>
      <c r="G18" s="1341"/>
      <c r="H18" s="141" t="s">
        <v>166</v>
      </c>
      <c r="I18" s="139">
        <v>130</v>
      </c>
    </row>
    <row r="19" spans="1:9" s="72" customFormat="1" ht="15" customHeight="1">
      <c r="A19" s="1385"/>
      <c r="B19" s="162">
        <v>13</v>
      </c>
      <c r="C19" s="1338" t="s">
        <v>265</v>
      </c>
      <c r="D19" s="1338"/>
      <c r="E19" s="1339"/>
      <c r="F19" s="1340" t="s">
        <v>186</v>
      </c>
      <c r="G19" s="1341"/>
      <c r="H19" s="141" t="s">
        <v>186</v>
      </c>
      <c r="I19" s="139">
        <v>440</v>
      </c>
    </row>
    <row r="20" spans="1:9" s="72" customFormat="1" ht="15" customHeight="1">
      <c r="A20" s="1385"/>
      <c r="B20" s="162">
        <v>14</v>
      </c>
      <c r="C20" s="1338" t="s">
        <v>266</v>
      </c>
      <c r="D20" s="1338"/>
      <c r="E20" s="1339"/>
      <c r="F20" s="1340" t="s">
        <v>170</v>
      </c>
      <c r="G20" s="1341"/>
      <c r="H20" s="141" t="s">
        <v>170</v>
      </c>
      <c r="I20" s="139">
        <v>220</v>
      </c>
    </row>
    <row r="21" spans="1:9" s="72" customFormat="1" ht="15" customHeight="1">
      <c r="A21" s="1385"/>
      <c r="B21" s="162">
        <v>15</v>
      </c>
      <c r="C21" s="1338" t="s">
        <v>267</v>
      </c>
      <c r="D21" s="1338"/>
      <c r="E21" s="1339"/>
      <c r="F21" s="1340" t="s">
        <v>170</v>
      </c>
      <c r="G21" s="1341"/>
      <c r="H21" s="141" t="s">
        <v>170</v>
      </c>
      <c r="I21" s="139">
        <v>370</v>
      </c>
    </row>
    <row r="22" spans="1:9" s="72" customFormat="1" ht="15" customHeight="1">
      <c r="A22" s="1385"/>
      <c r="B22" s="162">
        <v>16</v>
      </c>
      <c r="C22" s="1338" t="s">
        <v>168</v>
      </c>
      <c r="D22" s="1338"/>
      <c r="E22" s="1339"/>
      <c r="F22" s="1340" t="s">
        <v>166</v>
      </c>
      <c r="G22" s="1341"/>
      <c r="H22" s="140" t="s">
        <v>166</v>
      </c>
      <c r="I22" s="139">
        <v>420</v>
      </c>
    </row>
    <row r="23" spans="1:9" s="72" customFormat="1" ht="15" customHeight="1">
      <c r="A23" s="1385"/>
      <c r="B23" s="162">
        <v>17</v>
      </c>
      <c r="C23" s="1338" t="s">
        <v>169</v>
      </c>
      <c r="D23" s="1338"/>
      <c r="E23" s="1339"/>
      <c r="F23" s="1340" t="s">
        <v>170</v>
      </c>
      <c r="G23" s="1341"/>
      <c r="H23" s="140" t="s">
        <v>170</v>
      </c>
      <c r="I23" s="139">
        <v>130</v>
      </c>
    </row>
    <row r="24" spans="1:9" s="72" customFormat="1" ht="15" customHeight="1">
      <c r="A24" s="1385"/>
      <c r="B24" s="162">
        <v>18</v>
      </c>
      <c r="C24" s="1338" t="s">
        <v>171</v>
      </c>
      <c r="D24" s="1338"/>
      <c r="E24" s="1339"/>
      <c r="F24" s="1340" t="s">
        <v>166</v>
      </c>
      <c r="G24" s="1341"/>
      <c r="H24" s="140" t="s">
        <v>166</v>
      </c>
      <c r="I24" s="139">
        <v>240</v>
      </c>
    </row>
    <row r="25" spans="1:9" s="72" customFormat="1" ht="15" customHeight="1">
      <c r="A25" s="1385"/>
      <c r="B25" s="162">
        <v>19</v>
      </c>
      <c r="C25" s="1338" t="s">
        <v>172</v>
      </c>
      <c r="D25" s="1338"/>
      <c r="E25" s="1339"/>
      <c r="F25" s="1340" t="s">
        <v>424</v>
      </c>
      <c r="G25" s="1341"/>
      <c r="H25" s="140" t="s">
        <v>173</v>
      </c>
      <c r="I25" s="139">
        <v>260</v>
      </c>
    </row>
    <row r="26" spans="1:9" s="72" customFormat="1" ht="15" customHeight="1">
      <c r="A26" s="1385"/>
      <c r="B26" s="162">
        <v>20</v>
      </c>
      <c r="C26" s="1338" t="s">
        <v>174</v>
      </c>
      <c r="D26" s="1338"/>
      <c r="E26" s="1339"/>
      <c r="F26" s="1340" t="s">
        <v>424</v>
      </c>
      <c r="G26" s="1341"/>
      <c r="H26" s="140" t="s">
        <v>173</v>
      </c>
      <c r="I26" s="139">
        <v>490</v>
      </c>
    </row>
    <row r="27" spans="1:9" s="72" customFormat="1" ht="15" customHeight="1">
      <c r="A27" s="1385"/>
      <c r="B27" s="162">
        <v>21</v>
      </c>
      <c r="C27" s="1338" t="s">
        <v>175</v>
      </c>
      <c r="D27" s="1338"/>
      <c r="E27" s="1339"/>
      <c r="F27" s="1340" t="s">
        <v>522</v>
      </c>
      <c r="G27" s="1341"/>
      <c r="H27" s="140" t="s">
        <v>161</v>
      </c>
      <c r="I27" s="139">
        <v>400</v>
      </c>
    </row>
    <row r="28" spans="1:9" s="72" customFormat="1" ht="15" customHeight="1">
      <c r="A28" s="1385"/>
      <c r="B28" s="162">
        <v>22</v>
      </c>
      <c r="C28" s="1338" t="s">
        <v>176</v>
      </c>
      <c r="D28" s="1338"/>
      <c r="E28" s="1339"/>
      <c r="F28" s="1340" t="s">
        <v>235</v>
      </c>
      <c r="G28" s="1341"/>
      <c r="H28" s="140" t="s">
        <v>161</v>
      </c>
      <c r="I28" s="139">
        <v>270</v>
      </c>
    </row>
    <row r="29" spans="1:9" s="72" customFormat="1" ht="15" customHeight="1">
      <c r="A29" s="1385"/>
      <c r="B29" s="162">
        <v>23</v>
      </c>
      <c r="C29" s="1338" t="s">
        <v>178</v>
      </c>
      <c r="D29" s="1338"/>
      <c r="E29" s="1339"/>
      <c r="F29" s="1340" t="s">
        <v>179</v>
      </c>
      <c r="G29" s="1341"/>
      <c r="H29" s="140" t="s">
        <v>161</v>
      </c>
      <c r="I29" s="139">
        <v>140</v>
      </c>
    </row>
    <row r="30" spans="1:9" s="72" customFormat="1" ht="15" customHeight="1">
      <c r="A30" s="1385"/>
      <c r="B30" s="162">
        <v>24</v>
      </c>
      <c r="C30" s="1338" t="s">
        <v>216</v>
      </c>
      <c r="D30" s="1338"/>
      <c r="E30" s="1339"/>
      <c r="F30" s="1340" t="s">
        <v>177</v>
      </c>
      <c r="G30" s="1341"/>
      <c r="H30" s="140" t="s">
        <v>161</v>
      </c>
      <c r="I30" s="139">
        <v>160</v>
      </c>
    </row>
    <row r="31" spans="1:9" s="72" customFormat="1" ht="15" customHeight="1">
      <c r="A31" s="1385"/>
      <c r="B31" s="162">
        <v>25</v>
      </c>
      <c r="C31" s="1368" t="s">
        <v>523</v>
      </c>
      <c r="D31" s="1369"/>
      <c r="E31" s="1370"/>
      <c r="F31" s="1340" t="s">
        <v>524</v>
      </c>
      <c r="G31" s="1363"/>
      <c r="H31" s="140" t="s">
        <v>525</v>
      </c>
      <c r="I31" s="139">
        <v>280</v>
      </c>
    </row>
    <row r="32" spans="1:9" s="72" customFormat="1" ht="15" customHeight="1">
      <c r="A32" s="1385"/>
      <c r="B32" s="162">
        <v>26</v>
      </c>
      <c r="C32" s="1368" t="s">
        <v>526</v>
      </c>
      <c r="D32" s="1369"/>
      <c r="E32" s="1370"/>
      <c r="F32" s="1340" t="s">
        <v>527</v>
      </c>
      <c r="G32" s="1363"/>
      <c r="H32" s="140"/>
      <c r="I32" s="139">
        <v>150</v>
      </c>
    </row>
    <row r="33" spans="1:9" s="72" customFormat="1" ht="15" customHeight="1">
      <c r="A33" s="1385"/>
      <c r="B33" s="162">
        <v>27</v>
      </c>
      <c r="C33" s="1368" t="s">
        <v>528</v>
      </c>
      <c r="D33" s="1369"/>
      <c r="E33" s="1370"/>
      <c r="F33" s="1340" t="s">
        <v>527</v>
      </c>
      <c r="G33" s="1363"/>
      <c r="H33" s="140"/>
      <c r="I33" s="139">
        <v>170</v>
      </c>
    </row>
    <row r="34" spans="1:9" s="72" customFormat="1" ht="15" customHeight="1">
      <c r="A34" s="1385"/>
      <c r="B34" s="162">
        <v>28</v>
      </c>
      <c r="C34" s="1345" t="s">
        <v>529</v>
      </c>
      <c r="D34" s="1338"/>
      <c r="E34" s="1339"/>
      <c r="F34" s="1340" t="s">
        <v>524</v>
      </c>
      <c r="G34" s="1363"/>
      <c r="H34" s="140" t="s">
        <v>525</v>
      </c>
      <c r="I34" s="139">
        <v>290</v>
      </c>
    </row>
    <row r="35" spans="1:9" s="72" customFormat="1" ht="15" customHeight="1" thickBot="1">
      <c r="A35" s="1386"/>
      <c r="B35" s="463">
        <v>29</v>
      </c>
      <c r="C35" s="1364" t="s">
        <v>180</v>
      </c>
      <c r="D35" s="1357"/>
      <c r="E35" s="1358"/>
      <c r="F35" s="1359" t="s">
        <v>530</v>
      </c>
      <c r="G35" s="1365"/>
      <c r="H35" s="464" t="s">
        <v>166</v>
      </c>
      <c r="I35" s="465" t="s">
        <v>531</v>
      </c>
    </row>
    <row r="36" spans="1:9" s="72" customFormat="1" ht="15" customHeight="1">
      <c r="A36" s="1366" t="s">
        <v>181</v>
      </c>
      <c r="B36" s="162">
        <v>30</v>
      </c>
      <c r="C36" s="1338" t="s">
        <v>182</v>
      </c>
      <c r="D36" s="1338"/>
      <c r="E36" s="1339"/>
      <c r="F36" s="1340" t="s">
        <v>183</v>
      </c>
      <c r="G36" s="1341"/>
      <c r="H36" s="140" t="s">
        <v>161</v>
      </c>
      <c r="I36" s="139">
        <v>390</v>
      </c>
    </row>
    <row r="37" spans="1:9" s="72" customFormat="1" ht="15" customHeight="1" thickBot="1">
      <c r="A37" s="1367"/>
      <c r="B37" s="463">
        <v>31</v>
      </c>
      <c r="C37" s="1357" t="s">
        <v>184</v>
      </c>
      <c r="D37" s="1357"/>
      <c r="E37" s="1358"/>
      <c r="F37" s="1359" t="s">
        <v>185</v>
      </c>
      <c r="G37" s="1360"/>
      <c r="H37" s="464" t="s">
        <v>186</v>
      </c>
      <c r="I37" s="465" t="s">
        <v>531</v>
      </c>
    </row>
    <row r="38" spans="1:9" s="72" customFormat="1" ht="15" customHeight="1">
      <c r="A38" s="1361" t="s">
        <v>548</v>
      </c>
      <c r="B38" s="162">
        <v>32</v>
      </c>
      <c r="C38" s="1338" t="s">
        <v>532</v>
      </c>
      <c r="D38" s="1338"/>
      <c r="E38" s="1339"/>
      <c r="F38" s="1340" t="s">
        <v>533</v>
      </c>
      <c r="G38" s="1341"/>
      <c r="H38" s="140" t="s">
        <v>173</v>
      </c>
      <c r="I38" s="139">
        <v>160</v>
      </c>
    </row>
    <row r="39" spans="1:9" s="72" customFormat="1" ht="15" customHeight="1">
      <c r="A39" s="1361"/>
      <c r="B39" s="162">
        <v>33</v>
      </c>
      <c r="C39" s="1338" t="s">
        <v>534</v>
      </c>
      <c r="D39" s="1338"/>
      <c r="E39" s="1339"/>
      <c r="F39" s="1340" t="s">
        <v>535</v>
      </c>
      <c r="G39" s="1341"/>
      <c r="H39" s="140" t="s">
        <v>161</v>
      </c>
      <c r="I39" s="139">
        <v>230</v>
      </c>
    </row>
    <row r="40" spans="1:9" s="72" customFormat="1" ht="15" customHeight="1">
      <c r="A40" s="1361"/>
      <c r="B40" s="162">
        <v>34</v>
      </c>
      <c r="C40" s="1338" t="s">
        <v>536</v>
      </c>
      <c r="D40" s="1338"/>
      <c r="E40" s="1339"/>
      <c r="F40" s="1340" t="s">
        <v>537</v>
      </c>
      <c r="G40" s="1341"/>
      <c r="H40" s="142" t="s">
        <v>193</v>
      </c>
      <c r="I40" s="139">
        <v>250</v>
      </c>
    </row>
    <row r="41" spans="1:9" s="72" customFormat="1" ht="15" customHeight="1">
      <c r="A41" s="1361"/>
      <c r="B41" s="162">
        <v>35</v>
      </c>
      <c r="C41" s="1338" t="s">
        <v>538</v>
      </c>
      <c r="D41" s="1338"/>
      <c r="E41" s="1339"/>
      <c r="F41" s="1340" t="s">
        <v>539</v>
      </c>
      <c r="G41" s="1341"/>
      <c r="H41" s="142" t="s">
        <v>173</v>
      </c>
      <c r="I41" s="139">
        <v>350</v>
      </c>
    </row>
    <row r="42" spans="1:9" s="72" customFormat="1" ht="15" customHeight="1" thickBot="1">
      <c r="A42" s="1362"/>
      <c r="B42" s="463">
        <v>36</v>
      </c>
      <c r="C42" s="1357" t="s">
        <v>243</v>
      </c>
      <c r="D42" s="1357"/>
      <c r="E42" s="1358"/>
      <c r="F42" s="1359" t="s">
        <v>540</v>
      </c>
      <c r="G42" s="1360"/>
      <c r="H42" s="466" t="s">
        <v>242</v>
      </c>
      <c r="I42" s="166">
        <v>250</v>
      </c>
    </row>
    <row r="43" spans="1:9" s="72" customFormat="1" ht="15" customHeight="1">
      <c r="A43" s="1350" t="s">
        <v>187</v>
      </c>
      <c r="B43" s="467">
        <v>37</v>
      </c>
      <c r="C43" s="1353" t="s">
        <v>188</v>
      </c>
      <c r="D43" s="1353"/>
      <c r="E43" s="1354"/>
      <c r="F43" s="1355" t="s">
        <v>189</v>
      </c>
      <c r="G43" s="1356"/>
      <c r="H43" s="468" t="s">
        <v>161</v>
      </c>
      <c r="I43" s="469">
        <v>380</v>
      </c>
    </row>
    <row r="44" spans="1:9" s="72" customFormat="1" ht="15" customHeight="1">
      <c r="A44" s="1351"/>
      <c r="B44" s="162">
        <v>38</v>
      </c>
      <c r="C44" s="1338" t="s">
        <v>190</v>
      </c>
      <c r="D44" s="1338"/>
      <c r="E44" s="1339"/>
      <c r="F44" s="1340" t="s">
        <v>191</v>
      </c>
      <c r="G44" s="1341"/>
      <c r="H44" s="140" t="s">
        <v>192</v>
      </c>
      <c r="I44" s="139">
        <v>600</v>
      </c>
    </row>
    <row r="45" spans="1:9" s="72" customFormat="1" ht="15" customHeight="1">
      <c r="A45" s="1351"/>
      <c r="B45" s="162">
        <v>39</v>
      </c>
      <c r="C45" s="1338" t="s">
        <v>293</v>
      </c>
      <c r="D45" s="1338"/>
      <c r="E45" s="1339"/>
      <c r="F45" s="1340" t="s">
        <v>156</v>
      </c>
      <c r="G45" s="1341"/>
      <c r="H45" s="140" t="s">
        <v>173</v>
      </c>
      <c r="I45" s="139">
        <v>210</v>
      </c>
    </row>
    <row r="46" spans="1:9" s="72" customFormat="1" ht="15" customHeight="1">
      <c r="A46" s="1351"/>
      <c r="B46" s="162">
        <v>40</v>
      </c>
      <c r="C46" s="1338" t="s">
        <v>244</v>
      </c>
      <c r="D46" s="1338"/>
      <c r="E46" s="1339"/>
      <c r="F46" s="1340" t="s">
        <v>245</v>
      </c>
      <c r="G46" s="1341"/>
      <c r="H46" s="140" t="s">
        <v>173</v>
      </c>
      <c r="I46" s="139">
        <v>280</v>
      </c>
    </row>
    <row r="47" spans="1:9" s="72" customFormat="1" ht="15" customHeight="1">
      <c r="A47" s="1351"/>
      <c r="B47" s="162">
        <v>41</v>
      </c>
      <c r="C47" s="1338" t="s">
        <v>246</v>
      </c>
      <c r="D47" s="1338"/>
      <c r="E47" s="1339"/>
      <c r="F47" s="1340" t="s">
        <v>199</v>
      </c>
      <c r="G47" s="1341"/>
      <c r="H47" s="140" t="s">
        <v>186</v>
      </c>
      <c r="I47" s="139">
        <v>140</v>
      </c>
    </row>
    <row r="48" spans="1:9" s="72" customFormat="1" ht="15" customHeight="1">
      <c r="A48" s="1351"/>
      <c r="B48" s="162">
        <v>42</v>
      </c>
      <c r="C48" s="1338" t="s">
        <v>247</v>
      </c>
      <c r="D48" s="1338"/>
      <c r="E48" s="1339"/>
      <c r="F48" s="1340" t="s">
        <v>248</v>
      </c>
      <c r="G48" s="1341"/>
      <c r="H48" s="140" t="s">
        <v>173</v>
      </c>
      <c r="I48" s="139">
        <v>480</v>
      </c>
    </row>
    <row r="49" spans="1:9" s="72" customFormat="1" ht="15" customHeight="1">
      <c r="A49" s="1351"/>
      <c r="B49" s="162">
        <v>43</v>
      </c>
      <c r="C49" s="1338" t="s">
        <v>249</v>
      </c>
      <c r="D49" s="1338"/>
      <c r="E49" s="1339"/>
      <c r="F49" s="1340" t="s">
        <v>271</v>
      </c>
      <c r="G49" s="1341"/>
      <c r="H49" s="140" t="s">
        <v>161</v>
      </c>
      <c r="I49" s="139">
        <v>380</v>
      </c>
    </row>
    <row r="50" spans="1:9" s="72" customFormat="1" ht="15" customHeight="1">
      <c r="A50" s="1351"/>
      <c r="B50" s="162">
        <v>44</v>
      </c>
      <c r="C50" s="1338" t="s">
        <v>287</v>
      </c>
      <c r="D50" s="1338"/>
      <c r="E50" s="1339"/>
      <c r="F50" s="1340" t="s">
        <v>288</v>
      </c>
      <c r="G50" s="1341"/>
      <c r="H50" s="140" t="s">
        <v>193</v>
      </c>
      <c r="I50" s="139">
        <v>470</v>
      </c>
    </row>
    <row r="51" spans="1:9" s="72" customFormat="1" ht="15" customHeight="1" thickBot="1">
      <c r="A51" s="1352"/>
      <c r="B51" s="463">
        <v>45</v>
      </c>
      <c r="C51" s="1357" t="s">
        <v>250</v>
      </c>
      <c r="D51" s="1357"/>
      <c r="E51" s="1358"/>
      <c r="F51" s="1359" t="s">
        <v>251</v>
      </c>
      <c r="G51" s="1360"/>
      <c r="H51" s="464" t="s">
        <v>173</v>
      </c>
      <c r="I51" s="166">
        <v>350</v>
      </c>
    </row>
    <row r="52" spans="1:9" s="72" customFormat="1" ht="15" customHeight="1">
      <c r="A52" s="1346" t="s">
        <v>194</v>
      </c>
      <c r="B52" s="470">
        <v>46</v>
      </c>
      <c r="C52" s="1343" t="s">
        <v>195</v>
      </c>
      <c r="D52" s="1343"/>
      <c r="E52" s="1344"/>
      <c r="F52" s="1348" t="s">
        <v>260</v>
      </c>
      <c r="G52" s="1349"/>
      <c r="H52" s="142" t="s">
        <v>170</v>
      </c>
      <c r="I52" s="138">
        <v>530</v>
      </c>
    </row>
    <row r="53" spans="1:9" s="72" customFormat="1" ht="15" customHeight="1">
      <c r="A53" s="1346"/>
      <c r="B53" s="163">
        <v>47</v>
      </c>
      <c r="C53" s="1338" t="s">
        <v>252</v>
      </c>
      <c r="D53" s="1338"/>
      <c r="E53" s="1339"/>
      <c r="F53" s="1340" t="s">
        <v>253</v>
      </c>
      <c r="G53" s="1341"/>
      <c r="H53" s="140" t="s">
        <v>170</v>
      </c>
      <c r="I53" s="139">
        <v>550</v>
      </c>
    </row>
    <row r="54" spans="1:9" s="72" customFormat="1" ht="15" customHeight="1">
      <c r="A54" s="1346"/>
      <c r="B54" s="163">
        <v>48</v>
      </c>
      <c r="C54" s="1338" t="s">
        <v>254</v>
      </c>
      <c r="D54" s="1338"/>
      <c r="E54" s="1339"/>
      <c r="F54" s="1340" t="s">
        <v>255</v>
      </c>
      <c r="G54" s="1341"/>
      <c r="H54" s="140" t="s">
        <v>161</v>
      </c>
      <c r="I54" s="139">
        <v>650</v>
      </c>
    </row>
    <row r="55" spans="1:9" s="72" customFormat="1" ht="15" customHeight="1">
      <c r="A55" s="1346"/>
      <c r="B55" s="163">
        <v>49</v>
      </c>
      <c r="C55" s="1338" t="s">
        <v>291</v>
      </c>
      <c r="D55" s="1338"/>
      <c r="E55" s="1339"/>
      <c r="F55" s="1340" t="s">
        <v>292</v>
      </c>
      <c r="G55" s="1341"/>
      <c r="H55" s="140" t="s">
        <v>170</v>
      </c>
      <c r="I55" s="139">
        <v>540</v>
      </c>
    </row>
    <row r="56" spans="1:9" s="72" customFormat="1" ht="15" customHeight="1">
      <c r="A56" s="1346"/>
      <c r="B56" s="163">
        <v>50</v>
      </c>
      <c r="C56" s="1338" t="s">
        <v>289</v>
      </c>
      <c r="D56" s="1338"/>
      <c r="E56" s="1339"/>
      <c r="F56" s="1340" t="s">
        <v>290</v>
      </c>
      <c r="G56" s="1341"/>
      <c r="H56" s="140" t="s">
        <v>193</v>
      </c>
      <c r="I56" s="139">
        <v>380</v>
      </c>
    </row>
    <row r="57" spans="1:9" s="72" customFormat="1" ht="15" customHeight="1">
      <c r="A57" s="1346"/>
      <c r="B57" s="163">
        <v>51</v>
      </c>
      <c r="C57" s="1338" t="s">
        <v>541</v>
      </c>
      <c r="D57" s="1338"/>
      <c r="E57" s="1339"/>
      <c r="F57" s="1340" t="s">
        <v>256</v>
      </c>
      <c r="G57" s="1341"/>
      <c r="H57" s="140" t="s">
        <v>193</v>
      </c>
      <c r="I57" s="139">
        <v>380</v>
      </c>
    </row>
    <row r="58" spans="1:9" s="72" customFormat="1" ht="15" customHeight="1">
      <c r="A58" s="1346"/>
      <c r="B58" s="163">
        <v>52</v>
      </c>
      <c r="C58" s="1338" t="s">
        <v>257</v>
      </c>
      <c r="D58" s="1338"/>
      <c r="E58" s="1339"/>
      <c r="F58" s="1340" t="s">
        <v>258</v>
      </c>
      <c r="G58" s="1341"/>
      <c r="H58" s="140" t="s">
        <v>173</v>
      </c>
      <c r="I58" s="139">
        <v>360</v>
      </c>
    </row>
    <row r="59" spans="1:9" s="72" customFormat="1" ht="15" customHeight="1">
      <c r="A59" s="1346"/>
      <c r="B59" s="163">
        <v>53</v>
      </c>
      <c r="C59" s="1338" t="s">
        <v>263</v>
      </c>
      <c r="D59" s="1338"/>
      <c r="E59" s="1339"/>
      <c r="F59" s="1340" t="s">
        <v>264</v>
      </c>
      <c r="G59" s="1341"/>
      <c r="H59" s="140" t="s">
        <v>193</v>
      </c>
      <c r="I59" s="139">
        <v>250</v>
      </c>
    </row>
    <row r="60" spans="1:9" s="72" customFormat="1" ht="15" customHeight="1">
      <c r="A60" s="1346"/>
      <c r="B60" s="163">
        <v>54</v>
      </c>
      <c r="C60" s="1338" t="s">
        <v>259</v>
      </c>
      <c r="D60" s="1338"/>
      <c r="E60" s="1339"/>
      <c r="F60" s="1340" t="s">
        <v>262</v>
      </c>
      <c r="G60" s="1341"/>
      <c r="H60" s="140" t="s">
        <v>170</v>
      </c>
      <c r="I60" s="139">
        <v>400</v>
      </c>
    </row>
    <row r="61" spans="1:9" s="72" customFormat="1" ht="15" customHeight="1">
      <c r="A61" s="1346"/>
      <c r="B61" s="163">
        <v>55</v>
      </c>
      <c r="C61" s="1338" t="s">
        <v>261</v>
      </c>
      <c r="D61" s="1338"/>
      <c r="E61" s="1339"/>
      <c r="F61" s="1340" t="s">
        <v>262</v>
      </c>
      <c r="G61" s="1341"/>
      <c r="H61" s="140" t="s">
        <v>170</v>
      </c>
      <c r="I61" s="139">
        <v>380</v>
      </c>
    </row>
    <row r="62" spans="1:9" s="72" customFormat="1" ht="15" customHeight="1">
      <c r="A62" s="1346"/>
      <c r="B62" s="163">
        <v>56</v>
      </c>
      <c r="C62" s="1338" t="s">
        <v>196</v>
      </c>
      <c r="D62" s="1338"/>
      <c r="E62" s="1339"/>
      <c r="F62" s="1340" t="s">
        <v>197</v>
      </c>
      <c r="G62" s="1341"/>
      <c r="H62" s="140" t="s">
        <v>170</v>
      </c>
      <c r="I62" s="139">
        <v>370</v>
      </c>
    </row>
    <row r="63" spans="1:9" s="72" customFormat="1" ht="15" customHeight="1">
      <c r="A63" s="1346"/>
      <c r="B63" s="163">
        <v>57</v>
      </c>
      <c r="C63" s="1338" t="s">
        <v>198</v>
      </c>
      <c r="D63" s="1338"/>
      <c r="E63" s="1339"/>
      <c r="F63" s="1340" t="s">
        <v>199</v>
      </c>
      <c r="G63" s="1341"/>
      <c r="H63" s="140" t="s">
        <v>170</v>
      </c>
      <c r="I63" s="139">
        <v>350</v>
      </c>
    </row>
    <row r="64" spans="1:9" s="72" customFormat="1" ht="15" customHeight="1">
      <c r="A64" s="1346"/>
      <c r="B64" s="163">
        <v>58</v>
      </c>
      <c r="C64" s="1338" t="s">
        <v>200</v>
      </c>
      <c r="D64" s="1338"/>
      <c r="E64" s="1339"/>
      <c r="F64" s="1340" t="s">
        <v>156</v>
      </c>
      <c r="G64" s="1341"/>
      <c r="H64" s="140" t="s">
        <v>170</v>
      </c>
      <c r="I64" s="139">
        <v>180</v>
      </c>
    </row>
    <row r="65" spans="1:9" s="72" customFormat="1" ht="15" customHeight="1">
      <c r="A65" s="1346"/>
      <c r="B65" s="163">
        <v>59</v>
      </c>
      <c r="C65" s="1342" t="s">
        <v>201</v>
      </c>
      <c r="D65" s="1343"/>
      <c r="E65" s="1344"/>
      <c r="F65" s="1340" t="s">
        <v>202</v>
      </c>
      <c r="G65" s="1341"/>
      <c r="H65" s="140" t="s">
        <v>170</v>
      </c>
      <c r="I65" s="139">
        <v>340</v>
      </c>
    </row>
    <row r="66" spans="1:9" s="72" customFormat="1" ht="15" customHeight="1">
      <c r="A66" s="1346"/>
      <c r="B66" s="163">
        <v>60</v>
      </c>
      <c r="C66" s="1345" t="s">
        <v>217</v>
      </c>
      <c r="D66" s="1338"/>
      <c r="E66" s="1339"/>
      <c r="F66" s="1340" t="s">
        <v>218</v>
      </c>
      <c r="G66" s="1341"/>
      <c r="H66" s="140" t="s">
        <v>170</v>
      </c>
      <c r="I66" s="139">
        <v>400</v>
      </c>
    </row>
    <row r="67" spans="1:9" s="72" customFormat="1" ht="15" customHeight="1">
      <c r="A67" s="1346"/>
      <c r="B67" s="163">
        <v>61</v>
      </c>
      <c r="C67" s="1345" t="s">
        <v>203</v>
      </c>
      <c r="D67" s="1338"/>
      <c r="E67" s="1339"/>
      <c r="F67" s="1340" t="s">
        <v>204</v>
      </c>
      <c r="G67" s="1341"/>
      <c r="H67" s="140" t="s">
        <v>170</v>
      </c>
      <c r="I67" s="139">
        <v>500</v>
      </c>
    </row>
    <row r="68" spans="1:9" s="72" customFormat="1" ht="15" customHeight="1">
      <c r="A68" s="1346"/>
      <c r="B68" s="163">
        <v>62</v>
      </c>
      <c r="C68" s="1345" t="s">
        <v>206</v>
      </c>
      <c r="D68" s="1338"/>
      <c r="E68" s="1339"/>
      <c r="F68" s="1340" t="s">
        <v>205</v>
      </c>
      <c r="G68" s="1341"/>
      <c r="H68" s="140" t="s">
        <v>161</v>
      </c>
      <c r="I68" s="139">
        <v>255</v>
      </c>
    </row>
    <row r="69" spans="1:9" s="72" customFormat="1" ht="15" customHeight="1">
      <c r="A69" s="1346"/>
      <c r="B69" s="163">
        <v>63</v>
      </c>
      <c r="C69" s="1345" t="s">
        <v>207</v>
      </c>
      <c r="D69" s="1338"/>
      <c r="E69" s="1339"/>
      <c r="F69" s="1340" t="s">
        <v>214</v>
      </c>
      <c r="G69" s="1341"/>
      <c r="H69" s="140" t="s">
        <v>170</v>
      </c>
      <c r="I69" s="139">
        <v>370</v>
      </c>
    </row>
    <row r="70" spans="1:9" s="72" customFormat="1" ht="15" customHeight="1" thickBot="1">
      <c r="A70" s="1347"/>
      <c r="B70" s="164">
        <v>64</v>
      </c>
      <c r="C70" s="1364" t="s">
        <v>208</v>
      </c>
      <c r="D70" s="1357"/>
      <c r="E70" s="1358"/>
      <c r="F70" s="1359" t="s">
        <v>209</v>
      </c>
      <c r="G70" s="1360"/>
      <c r="H70" s="165" t="s">
        <v>170</v>
      </c>
      <c r="I70" s="166">
        <v>380</v>
      </c>
    </row>
    <row r="71" spans="1:9">
      <c r="C71" s="79"/>
      <c r="D71" s="79"/>
      <c r="E71" s="79"/>
    </row>
  </sheetData>
  <sheetProtection algorithmName="SHA-512" hashValue="6jjsAIKxCaSrweVACNWs2DjAtWbj8/skEAVrvEVAc1s0jsyioUV0qtpawwdJIi5INRnKWeP1Wq71Cre/bDyc1Q==" saltValue="cB1rgt1rWph8o0/wNB+47A==" spinCount="100000" sheet="1" objects="1" scenarios="1"/>
  <mergeCells count="141">
    <mergeCell ref="A5:A6"/>
    <mergeCell ref="C69:E69"/>
    <mergeCell ref="F69:G69"/>
    <mergeCell ref="C70:E70"/>
    <mergeCell ref="F70:G70"/>
    <mergeCell ref="C32:E32"/>
    <mergeCell ref="F32:G32"/>
    <mergeCell ref="C33:E33"/>
    <mergeCell ref="F33:G33"/>
    <mergeCell ref="F63:G63"/>
    <mergeCell ref="F15:G15"/>
    <mergeCell ref="C16:E16"/>
    <mergeCell ref="F16:G16"/>
    <mergeCell ref="C17:E17"/>
    <mergeCell ref="F17:G17"/>
    <mergeCell ref="A18:A35"/>
    <mergeCell ref="C18:E18"/>
    <mergeCell ref="F18:G18"/>
    <mergeCell ref="C19:E19"/>
    <mergeCell ref="F19:G19"/>
    <mergeCell ref="C20:E20"/>
    <mergeCell ref="F20:G20"/>
    <mergeCell ref="C21:E21"/>
    <mergeCell ref="F21:G21"/>
    <mergeCell ref="B1:C1"/>
    <mergeCell ref="E1:F1"/>
    <mergeCell ref="B5:B6"/>
    <mergeCell ref="C5:E6"/>
    <mergeCell ref="F5:G6"/>
    <mergeCell ref="H5:H6"/>
    <mergeCell ref="A7:A17"/>
    <mergeCell ref="C7:E7"/>
    <mergeCell ref="F7:G7"/>
    <mergeCell ref="C8:E8"/>
    <mergeCell ref="F8:G8"/>
    <mergeCell ref="C9:E9"/>
    <mergeCell ref="F9:G9"/>
    <mergeCell ref="C10:E10"/>
    <mergeCell ref="F10:G10"/>
    <mergeCell ref="C11:E11"/>
    <mergeCell ref="F11:G11"/>
    <mergeCell ref="C12:E12"/>
    <mergeCell ref="F12:G12"/>
    <mergeCell ref="C13:E13"/>
    <mergeCell ref="F13:G13"/>
    <mergeCell ref="C14:E14"/>
    <mergeCell ref="F14:G14"/>
    <mergeCell ref="C15:E15"/>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4:E34"/>
    <mergeCell ref="F34:G34"/>
    <mergeCell ref="C35:E35"/>
    <mergeCell ref="F35:G35"/>
    <mergeCell ref="A36:A37"/>
    <mergeCell ref="C36:E36"/>
    <mergeCell ref="F36:G36"/>
    <mergeCell ref="C37:E37"/>
    <mergeCell ref="F37:G37"/>
    <mergeCell ref="A38:A42"/>
    <mergeCell ref="C38:E38"/>
    <mergeCell ref="F38:G38"/>
    <mergeCell ref="C39:E39"/>
    <mergeCell ref="F39:G39"/>
    <mergeCell ref="C40:E40"/>
    <mergeCell ref="F40:G40"/>
    <mergeCell ref="C41:E41"/>
    <mergeCell ref="F41:G41"/>
    <mergeCell ref="C42:E42"/>
    <mergeCell ref="F42:G42"/>
    <mergeCell ref="A43:A51"/>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A52:A70"/>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C62:E62"/>
    <mergeCell ref="F62:G62"/>
    <mergeCell ref="C63:E63"/>
    <mergeCell ref="C64:E64"/>
    <mergeCell ref="F64:G64"/>
    <mergeCell ref="C65:E65"/>
    <mergeCell ref="F65:G65"/>
    <mergeCell ref="C66:E66"/>
    <mergeCell ref="F66:G66"/>
    <mergeCell ref="C67:E67"/>
    <mergeCell ref="F67:G67"/>
    <mergeCell ref="C68:E68"/>
    <mergeCell ref="F68:G68"/>
  </mergeCells>
  <phoneticPr fontId="8"/>
  <pageMargins left="0.51181102362204722" right="0.31496062992125984" top="0.55118110236220474" bottom="0.35433070866141736" header="0.31496062992125984" footer="0.31496062992125984"/>
  <pageSetup paperSize="9" scale="94" orientation="portrait" r:id="rId1"/>
  <rowBreaks count="1" manualBreakCount="1">
    <brk id="42"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5A76A-4B2B-4611-A541-A24F5D8A4D4E}">
  <dimension ref="B1:Q58"/>
  <sheetViews>
    <sheetView view="pageBreakPreview" topLeftCell="A25" zoomScaleNormal="100" zoomScaleSheetLayoutView="100" workbookViewId="0">
      <selection activeCell="B3" sqref="B3:C3"/>
    </sheetView>
  </sheetViews>
  <sheetFormatPr defaultColWidth="8.90625" defaultRowHeight="13"/>
  <cols>
    <col min="1" max="1" width="1.08984375" customWidth="1"/>
    <col min="2" max="2" width="10.6328125" customWidth="1"/>
    <col min="3" max="3" width="24.6328125" customWidth="1"/>
    <col min="4" max="4" width="10.6328125" customWidth="1"/>
    <col min="5" max="5" width="5.6328125" customWidth="1"/>
    <col min="6" max="6" width="24.6328125" customWidth="1"/>
    <col min="7" max="7" width="6.6328125" customWidth="1"/>
    <col min="8" max="8" width="16.90625" customWidth="1"/>
    <col min="9" max="9" width="10.6328125" customWidth="1"/>
    <col min="10" max="10" width="4.6328125" customWidth="1"/>
  </cols>
  <sheetData>
    <row r="1" spans="2:17" ht="25" customHeight="1">
      <c r="B1" s="86" t="s">
        <v>416</v>
      </c>
      <c r="C1" s="62"/>
      <c r="D1" s="62"/>
      <c r="H1" s="86"/>
      <c r="I1" s="86"/>
    </row>
    <row r="2" spans="2:17" ht="8.15" customHeight="1"/>
    <row r="3" spans="2:17" ht="18" customHeight="1" thickBot="1">
      <c r="B3" s="1421" t="s">
        <v>124</v>
      </c>
      <c r="C3" s="1421"/>
      <c r="D3" s="6" t="s">
        <v>619</v>
      </c>
      <c r="E3" s="6"/>
      <c r="F3" s="6"/>
      <c r="H3" s="64"/>
      <c r="I3" s="64"/>
      <c r="J3" s="64"/>
    </row>
    <row r="4" spans="2:17" ht="20.149999999999999" customHeight="1">
      <c r="B4" s="1422" t="s">
        <v>620</v>
      </c>
      <c r="C4" s="1423"/>
      <c r="D4" s="1423"/>
      <c r="E4" s="1423"/>
      <c r="F4" s="1423"/>
      <c r="G4" s="1423"/>
      <c r="H4" s="1423"/>
      <c r="I4" s="1424"/>
      <c r="J4" s="64"/>
    </row>
    <row r="5" spans="2:17" ht="20.149999999999999" customHeight="1">
      <c r="B5" s="1425"/>
      <c r="C5" s="1426"/>
      <c r="D5" s="1426"/>
      <c r="E5" s="1426"/>
      <c r="F5" s="1426"/>
      <c r="G5" s="1426"/>
      <c r="H5" s="1426"/>
      <c r="I5" s="1427"/>
    </row>
    <row r="6" spans="2:17" ht="20.149999999999999" customHeight="1">
      <c r="B6" s="1398" t="s">
        <v>450</v>
      </c>
      <c r="C6" s="1399"/>
      <c r="D6" s="1398" t="s">
        <v>451</v>
      </c>
      <c r="E6" s="1399"/>
      <c r="F6" s="1399"/>
      <c r="G6" s="1398" t="s">
        <v>621</v>
      </c>
      <c r="H6" s="1399"/>
      <c r="I6" s="1400"/>
    </row>
    <row r="7" spans="2:17" ht="55.5" customHeight="1">
      <c r="B7" s="1419" t="s">
        <v>638</v>
      </c>
      <c r="C7" s="1420"/>
      <c r="D7" s="1407" t="s">
        <v>622</v>
      </c>
      <c r="E7" s="1408"/>
      <c r="F7" s="1408"/>
      <c r="G7" s="1416" t="s">
        <v>665</v>
      </c>
      <c r="H7" s="1417"/>
      <c r="I7" s="1418"/>
      <c r="J7" s="63"/>
    </row>
    <row r="8" spans="2:17" ht="20.149999999999999" customHeight="1">
      <c r="B8" s="1398" t="s">
        <v>452</v>
      </c>
      <c r="C8" s="1399"/>
      <c r="D8" s="1398" t="s">
        <v>454</v>
      </c>
      <c r="E8" s="1399"/>
      <c r="F8" s="1400"/>
      <c r="G8" s="1413"/>
      <c r="H8" s="1414"/>
      <c r="I8" s="1415"/>
      <c r="J8" s="63"/>
    </row>
    <row r="9" spans="2:17" ht="68.5" customHeight="1">
      <c r="B9" s="1416" t="s">
        <v>623</v>
      </c>
      <c r="C9" s="1417"/>
      <c r="D9" s="1407" t="s">
        <v>624</v>
      </c>
      <c r="E9" s="1408"/>
      <c r="F9" s="1408"/>
      <c r="G9" s="1416" t="s">
        <v>625</v>
      </c>
      <c r="H9" s="1417"/>
      <c r="I9" s="1418"/>
      <c r="J9" s="52"/>
    </row>
    <row r="10" spans="2:17" ht="20.149999999999999" customHeight="1">
      <c r="B10" s="1398" t="s">
        <v>453</v>
      </c>
      <c r="C10" s="1399"/>
      <c r="D10" s="1398" t="s">
        <v>455</v>
      </c>
      <c r="E10" s="1399"/>
      <c r="F10" s="1400"/>
      <c r="G10" s="1413" t="s">
        <v>542</v>
      </c>
      <c r="H10" s="1414"/>
      <c r="I10" s="1415"/>
      <c r="J10" s="52"/>
    </row>
    <row r="11" spans="2:17" ht="69.650000000000006" customHeight="1">
      <c r="B11" s="1407" t="s">
        <v>626</v>
      </c>
      <c r="C11" s="1408"/>
      <c r="D11" s="1407" t="s">
        <v>627</v>
      </c>
      <c r="E11" s="1408"/>
      <c r="F11" s="1408"/>
      <c r="G11" s="1416" t="s">
        <v>547</v>
      </c>
      <c r="H11" s="1417"/>
      <c r="I11" s="1418"/>
      <c r="J11" s="52"/>
    </row>
    <row r="12" spans="2:17" ht="20.149999999999999" customHeight="1">
      <c r="B12" s="1398" t="s">
        <v>459</v>
      </c>
      <c r="C12" s="1399"/>
      <c r="D12" s="1398" t="s">
        <v>456</v>
      </c>
      <c r="E12" s="1399"/>
      <c r="F12" s="1399"/>
      <c r="G12" s="1398" t="s">
        <v>628</v>
      </c>
      <c r="H12" s="1399"/>
      <c r="I12" s="1400"/>
      <c r="J12" s="52"/>
    </row>
    <row r="13" spans="2:17" ht="53.15" customHeight="1">
      <c r="B13" s="1407" t="s">
        <v>629</v>
      </c>
      <c r="C13" s="1408"/>
      <c r="D13" s="1407" t="s">
        <v>630</v>
      </c>
      <c r="E13" s="1408"/>
      <c r="F13" s="1408"/>
      <c r="G13" s="1407" t="s">
        <v>631</v>
      </c>
      <c r="H13" s="1408"/>
      <c r="I13" s="1409"/>
      <c r="J13" s="52"/>
    </row>
    <row r="14" spans="2:17" ht="20.149999999999999" customHeight="1">
      <c r="B14" s="1398" t="s">
        <v>632</v>
      </c>
      <c r="C14" s="1399"/>
      <c r="D14" s="1398" t="s">
        <v>457</v>
      </c>
      <c r="E14" s="1399"/>
      <c r="F14" s="1400"/>
      <c r="G14" s="1401"/>
      <c r="H14" s="1402"/>
      <c r="I14" s="1403"/>
      <c r="J14" s="52"/>
    </row>
    <row r="15" spans="2:17" ht="44.5" customHeight="1">
      <c r="B15" s="1407" t="s">
        <v>633</v>
      </c>
      <c r="C15" s="1408"/>
      <c r="D15" s="1407" t="s">
        <v>634</v>
      </c>
      <c r="E15" s="1408"/>
      <c r="F15" s="1409"/>
      <c r="G15" s="1404"/>
      <c r="H15" s="1405"/>
      <c r="I15" s="1406"/>
      <c r="J15" s="52"/>
      <c r="K15" s="81"/>
      <c r="L15" s="81"/>
      <c r="M15" s="80"/>
      <c r="N15" s="80"/>
      <c r="O15" s="80"/>
      <c r="P15" s="80"/>
      <c r="Q15" s="80"/>
    </row>
    <row r="16" spans="2:17" s="2" customFormat="1" ht="10" customHeight="1"/>
    <row r="17" spans="2:10" ht="15.65" customHeight="1">
      <c r="B17" s="7" t="s">
        <v>635</v>
      </c>
      <c r="C17" s="7"/>
      <c r="D17" s="7"/>
      <c r="E17" s="7"/>
      <c r="J17" s="28"/>
    </row>
    <row r="18" spans="2:10" ht="15.65" customHeight="1">
      <c r="B18" s="78" t="s">
        <v>231</v>
      </c>
      <c r="C18" s="7"/>
      <c r="D18" s="7"/>
      <c r="E18" s="7"/>
      <c r="F18" s="26"/>
      <c r="G18" s="26"/>
      <c r="H18" s="26"/>
      <c r="I18" s="77"/>
      <c r="J18" s="28"/>
    </row>
    <row r="19" spans="2:10" ht="15.65" customHeight="1">
      <c r="B19" s="2" t="s">
        <v>132</v>
      </c>
      <c r="C19" s="7"/>
      <c r="D19" s="7"/>
      <c r="E19" s="7"/>
      <c r="F19" s="26"/>
      <c r="G19" s="26"/>
      <c r="H19" s="26"/>
      <c r="I19" s="77"/>
      <c r="J19" s="28"/>
    </row>
    <row r="20" spans="2:10" ht="15.65" customHeight="1">
      <c r="B20" s="2" t="s">
        <v>229</v>
      </c>
      <c r="C20" s="7"/>
      <c r="D20" s="7"/>
      <c r="E20" s="7"/>
      <c r="F20" s="26"/>
      <c r="G20" s="26"/>
      <c r="H20" s="26"/>
      <c r="I20" s="77"/>
      <c r="J20" s="28"/>
    </row>
    <row r="21" spans="2:10" ht="15.65" customHeight="1">
      <c r="B21" s="2" t="s">
        <v>234</v>
      </c>
      <c r="C21" s="7"/>
      <c r="D21" s="7"/>
      <c r="E21" s="29"/>
      <c r="F21" s="26"/>
      <c r="G21" s="26"/>
      <c r="H21" s="26"/>
      <c r="I21" s="28"/>
    </row>
    <row r="22" spans="2:10" ht="15.65" customHeight="1" thickBot="1">
      <c r="B22" s="2"/>
      <c r="C22" s="7"/>
      <c r="D22" s="7"/>
      <c r="E22" s="29"/>
      <c r="F22" s="26"/>
      <c r="G22" s="26"/>
      <c r="H22" s="26"/>
      <c r="I22" s="28"/>
    </row>
    <row r="23" spans="2:10" s="2" customFormat="1" ht="17.149999999999999" customHeight="1">
      <c r="B23" s="1410" t="s">
        <v>458</v>
      </c>
      <c r="C23" s="1411"/>
      <c r="D23" s="1412"/>
      <c r="F23" s="357" t="s">
        <v>636</v>
      </c>
      <c r="H23" s="1410" t="s">
        <v>637</v>
      </c>
      <c r="I23" s="1412"/>
    </row>
    <row r="24" spans="2:10" ht="16" customHeight="1">
      <c r="B24" s="358"/>
      <c r="C24" s="132" t="s">
        <v>66</v>
      </c>
      <c r="D24" s="359" t="s">
        <v>67</v>
      </c>
      <c r="E24" s="26"/>
      <c r="F24" s="360" t="s">
        <v>66</v>
      </c>
      <c r="G24" s="26"/>
      <c r="H24" s="361" t="s">
        <v>66</v>
      </c>
      <c r="I24" s="362" t="s">
        <v>67</v>
      </c>
    </row>
    <row r="25" spans="2:10" ht="15.65" customHeight="1">
      <c r="B25" s="1391" t="s">
        <v>70</v>
      </c>
      <c r="C25" s="120" t="s">
        <v>409</v>
      </c>
      <c r="D25" s="363">
        <v>4</v>
      </c>
      <c r="E25" s="2"/>
      <c r="F25" s="364" t="s">
        <v>464</v>
      </c>
      <c r="G25" s="131"/>
      <c r="H25" s="365" t="s">
        <v>77</v>
      </c>
      <c r="I25" s="363">
        <v>45</v>
      </c>
    </row>
    <row r="26" spans="2:10" ht="15.65" customHeight="1">
      <c r="B26" s="1392"/>
      <c r="C26" s="121" t="s">
        <v>79</v>
      </c>
      <c r="D26" s="363">
        <v>14</v>
      </c>
      <c r="E26" s="2"/>
      <c r="F26" s="364" t="s">
        <v>465</v>
      </c>
      <c r="G26" s="131"/>
      <c r="H26" s="365" t="s">
        <v>138</v>
      </c>
      <c r="I26" s="363">
        <v>60</v>
      </c>
    </row>
    <row r="27" spans="2:10" ht="15.65" customHeight="1">
      <c r="B27" s="1392"/>
      <c r="C27" s="121" t="s">
        <v>81</v>
      </c>
      <c r="D27" s="363">
        <v>34</v>
      </c>
      <c r="E27" s="2"/>
      <c r="F27" s="364" t="s">
        <v>466</v>
      </c>
      <c r="G27" s="131"/>
      <c r="H27" s="365" t="s">
        <v>139</v>
      </c>
      <c r="I27" s="363">
        <v>40</v>
      </c>
    </row>
    <row r="28" spans="2:10" ht="15.65" customHeight="1">
      <c r="B28" s="1392"/>
      <c r="C28" s="121" t="s">
        <v>83</v>
      </c>
      <c r="D28" s="363">
        <v>3</v>
      </c>
      <c r="E28" s="2"/>
      <c r="F28" s="364" t="s">
        <v>467</v>
      </c>
      <c r="G28" s="131"/>
      <c r="H28" s="365" t="s">
        <v>78</v>
      </c>
      <c r="I28" s="363">
        <v>38</v>
      </c>
    </row>
    <row r="29" spans="2:10" ht="15.65" customHeight="1">
      <c r="B29" s="1392"/>
      <c r="C29" s="121" t="s">
        <v>85</v>
      </c>
      <c r="D29" s="363">
        <v>30</v>
      </c>
      <c r="E29" s="2"/>
      <c r="F29" s="364" t="s">
        <v>468</v>
      </c>
      <c r="G29" s="131"/>
      <c r="H29" s="365" t="s">
        <v>80</v>
      </c>
      <c r="I29" s="363">
        <v>12</v>
      </c>
    </row>
    <row r="30" spans="2:10" ht="15.65" customHeight="1">
      <c r="B30" s="1392"/>
      <c r="C30" s="121" t="s">
        <v>135</v>
      </c>
      <c r="D30" s="363">
        <v>7</v>
      </c>
      <c r="E30" s="2"/>
      <c r="F30" s="364" t="s">
        <v>469</v>
      </c>
      <c r="G30" s="131"/>
      <c r="H30" s="365" t="s">
        <v>82</v>
      </c>
      <c r="I30" s="363">
        <v>40</v>
      </c>
    </row>
    <row r="31" spans="2:10" ht="15.65" customHeight="1">
      <c r="B31" s="1392"/>
      <c r="C31" s="121" t="s">
        <v>148</v>
      </c>
      <c r="D31" s="363">
        <v>3</v>
      </c>
      <c r="F31" s="364" t="s">
        <v>470</v>
      </c>
      <c r="G31" s="131"/>
      <c r="H31" s="365" t="s">
        <v>84</v>
      </c>
      <c r="I31" s="363">
        <v>20</v>
      </c>
    </row>
    <row r="32" spans="2:10" ht="15.65" customHeight="1">
      <c r="B32" s="1393"/>
      <c r="C32" s="120" t="s">
        <v>410</v>
      </c>
      <c r="D32" s="363">
        <v>10</v>
      </c>
      <c r="F32" s="364" t="s">
        <v>471</v>
      </c>
      <c r="G32" s="131"/>
      <c r="H32" s="365" t="s">
        <v>86</v>
      </c>
      <c r="I32" s="363">
        <v>3</v>
      </c>
    </row>
    <row r="33" spans="2:9" ht="15.65" customHeight="1">
      <c r="B33" s="1391" t="s">
        <v>115</v>
      </c>
      <c r="C33" s="121" t="s">
        <v>88</v>
      </c>
      <c r="D33" s="363">
        <v>76</v>
      </c>
      <c r="E33" s="2"/>
      <c r="F33" s="364" t="s">
        <v>473</v>
      </c>
      <c r="G33" s="131"/>
      <c r="H33" s="365" t="s">
        <v>140</v>
      </c>
      <c r="I33" s="363">
        <v>25</v>
      </c>
    </row>
    <row r="34" spans="2:9" ht="15.65" customHeight="1">
      <c r="B34" s="1392"/>
      <c r="C34" s="121" t="s">
        <v>90</v>
      </c>
      <c r="D34" s="363">
        <v>31</v>
      </c>
      <c r="E34" s="2"/>
      <c r="F34" s="364" t="s">
        <v>472</v>
      </c>
      <c r="G34" s="131"/>
      <c r="H34" s="365" t="s">
        <v>89</v>
      </c>
      <c r="I34" s="363">
        <v>12</v>
      </c>
    </row>
    <row r="35" spans="2:9" ht="15.65" customHeight="1">
      <c r="B35" s="1392"/>
      <c r="C35" s="121" t="s">
        <v>116</v>
      </c>
      <c r="D35" s="363">
        <v>29</v>
      </c>
      <c r="E35" s="2"/>
      <c r="F35" s="364" t="s">
        <v>474</v>
      </c>
      <c r="G35" s="131"/>
      <c r="H35" s="365" t="s">
        <v>411</v>
      </c>
      <c r="I35" s="363">
        <v>20</v>
      </c>
    </row>
    <row r="36" spans="2:9" ht="15.65" customHeight="1">
      <c r="B36" s="1392"/>
      <c r="C36" s="121" t="s">
        <v>228</v>
      </c>
      <c r="D36" s="363">
        <v>50</v>
      </c>
      <c r="E36" s="2"/>
      <c r="F36" s="364" t="s">
        <v>475</v>
      </c>
      <c r="G36" s="131"/>
      <c r="H36" s="365" t="s">
        <v>412</v>
      </c>
      <c r="I36" s="363">
        <v>20</v>
      </c>
    </row>
    <row r="37" spans="2:9" ht="15.65" customHeight="1" thickBot="1">
      <c r="B37" s="1392"/>
      <c r="C37" s="121" t="s">
        <v>117</v>
      </c>
      <c r="D37" s="363">
        <v>24</v>
      </c>
      <c r="E37" s="2"/>
      <c r="F37" s="366" t="s">
        <v>476</v>
      </c>
      <c r="G37" s="131"/>
      <c r="H37" s="365" t="s">
        <v>91</v>
      </c>
      <c r="I37" s="363">
        <v>15</v>
      </c>
    </row>
    <row r="38" spans="2:9" ht="15.65" customHeight="1">
      <c r="B38" s="1392"/>
      <c r="C38" s="121" t="s">
        <v>93</v>
      </c>
      <c r="D38" s="363">
        <v>10</v>
      </c>
      <c r="E38" s="2"/>
      <c r="F38" s="367"/>
      <c r="G38" s="131"/>
      <c r="H38" s="365" t="s">
        <v>92</v>
      </c>
      <c r="I38" s="363">
        <v>33</v>
      </c>
    </row>
    <row r="39" spans="2:9" ht="15.65" customHeight="1">
      <c r="B39" s="1392"/>
      <c r="C39" s="121" t="s">
        <v>407</v>
      </c>
      <c r="D39" s="363">
        <v>163</v>
      </c>
      <c r="E39" s="2"/>
      <c r="G39" s="131"/>
      <c r="H39" s="365" t="s">
        <v>87</v>
      </c>
      <c r="I39" s="363">
        <v>8</v>
      </c>
    </row>
    <row r="40" spans="2:9" ht="15.65" customHeight="1">
      <c r="B40" s="1393"/>
      <c r="C40" s="121" t="s">
        <v>408</v>
      </c>
      <c r="D40" s="363">
        <v>15</v>
      </c>
      <c r="E40" s="2"/>
      <c r="F40" s="328"/>
      <c r="G40" s="131"/>
      <c r="H40" s="365" t="s">
        <v>141</v>
      </c>
      <c r="I40" s="363">
        <v>35</v>
      </c>
    </row>
    <row r="41" spans="2:9" ht="15.65" customHeight="1">
      <c r="B41" s="1394" t="s">
        <v>71</v>
      </c>
      <c r="C41" s="121" t="s">
        <v>294</v>
      </c>
      <c r="D41" s="363">
        <v>2</v>
      </c>
      <c r="E41" s="2"/>
      <c r="F41" s="367"/>
      <c r="G41" s="368"/>
      <c r="H41" s="365" t="s">
        <v>142</v>
      </c>
      <c r="I41" s="363">
        <v>15</v>
      </c>
    </row>
    <row r="42" spans="2:9" ht="15.65" customHeight="1">
      <c r="B42" s="1395"/>
      <c r="C42" s="121" t="s">
        <v>118</v>
      </c>
      <c r="D42" s="363">
        <v>1</v>
      </c>
      <c r="F42" s="367"/>
      <c r="G42" s="368"/>
      <c r="H42" s="365" t="s">
        <v>94</v>
      </c>
      <c r="I42" s="363">
        <v>41</v>
      </c>
    </row>
    <row r="43" spans="2:9" ht="15.65" customHeight="1">
      <c r="B43" s="1395"/>
      <c r="C43" s="121" t="s">
        <v>97</v>
      </c>
      <c r="D43" s="363">
        <v>2</v>
      </c>
      <c r="F43" s="367"/>
      <c r="G43" s="368"/>
      <c r="H43" s="365" t="s">
        <v>143</v>
      </c>
      <c r="I43" s="363">
        <v>48</v>
      </c>
    </row>
    <row r="44" spans="2:9" ht="15.65" customHeight="1">
      <c r="B44" s="1396"/>
      <c r="C44" s="121" t="s">
        <v>119</v>
      </c>
      <c r="D44" s="363">
        <v>1</v>
      </c>
      <c r="F44" s="367"/>
      <c r="G44" s="368"/>
      <c r="H44" s="365" t="s">
        <v>144</v>
      </c>
      <c r="I44" s="363">
        <v>37</v>
      </c>
    </row>
    <row r="45" spans="2:9" ht="15.65" customHeight="1">
      <c r="B45" s="1394" t="s">
        <v>101</v>
      </c>
      <c r="C45" s="121" t="s">
        <v>102</v>
      </c>
      <c r="D45" s="363">
        <v>158</v>
      </c>
      <c r="F45" s="367"/>
      <c r="G45" s="368"/>
      <c r="H45" s="365" t="s">
        <v>95</v>
      </c>
      <c r="I45" s="363">
        <v>66</v>
      </c>
    </row>
    <row r="46" spans="2:9" ht="15.65" customHeight="1">
      <c r="B46" s="1395"/>
      <c r="C46" s="121" t="s">
        <v>103</v>
      </c>
      <c r="D46" s="363">
        <v>139</v>
      </c>
      <c r="E46" s="130"/>
      <c r="F46" s="367"/>
      <c r="G46" s="368"/>
      <c r="H46" s="365" t="s">
        <v>96</v>
      </c>
      <c r="I46" s="363">
        <v>2</v>
      </c>
    </row>
    <row r="47" spans="2:9" ht="15.65" customHeight="1" thickBot="1">
      <c r="B47" s="1397"/>
      <c r="C47" s="369" t="s">
        <v>120</v>
      </c>
      <c r="D47" s="370">
        <v>1</v>
      </c>
      <c r="E47" s="130"/>
      <c r="F47" s="367"/>
      <c r="G47" s="368"/>
      <c r="H47" s="365" t="s">
        <v>145</v>
      </c>
      <c r="I47" s="363">
        <v>15</v>
      </c>
    </row>
    <row r="48" spans="2:9" ht="15.65" customHeight="1">
      <c r="C48" s="7"/>
      <c r="D48" s="7"/>
      <c r="E48" s="130"/>
      <c r="F48" s="367"/>
      <c r="G48" s="368"/>
      <c r="H48" s="365" t="s">
        <v>98</v>
      </c>
      <c r="I48" s="363">
        <v>19</v>
      </c>
    </row>
    <row r="49" spans="5:9" ht="15.65" customHeight="1">
      <c r="E49" s="130"/>
      <c r="F49" s="367"/>
      <c r="G49" s="368"/>
      <c r="H49" s="365" t="s">
        <v>99</v>
      </c>
      <c r="I49" s="363">
        <v>46</v>
      </c>
    </row>
    <row r="50" spans="5:9" ht="15" customHeight="1">
      <c r="E50" s="29"/>
      <c r="F50" s="367"/>
      <c r="G50" s="368"/>
      <c r="H50" s="365" t="s">
        <v>100</v>
      </c>
      <c r="I50" s="363">
        <v>18</v>
      </c>
    </row>
    <row r="51" spans="5:9" ht="15" customHeight="1">
      <c r="F51" s="367"/>
      <c r="G51" s="368"/>
      <c r="H51" s="365" t="s">
        <v>232</v>
      </c>
      <c r="I51" s="363">
        <v>10</v>
      </c>
    </row>
    <row r="52" spans="5:9" ht="15" customHeight="1" thickBot="1">
      <c r="F52" s="367"/>
      <c r="G52" s="368"/>
      <c r="H52" s="371" t="s">
        <v>233</v>
      </c>
      <c r="I52" s="370">
        <v>2</v>
      </c>
    </row>
    <row r="53" spans="5:9" ht="15" customHeight="1">
      <c r="F53" s="367"/>
      <c r="G53" s="368"/>
    </row>
    <row r="54" spans="5:9" ht="15" customHeight="1">
      <c r="F54" s="367"/>
      <c r="G54" s="368"/>
    </row>
    <row r="55" spans="5:9" ht="15" customHeight="1"/>
    <row r="56" spans="5:9" ht="15" customHeight="1"/>
    <row r="57" spans="5:9" ht="15" customHeight="1"/>
    <row r="58" spans="5:9" ht="15" customHeight="1"/>
  </sheetData>
  <sheetProtection algorithmName="SHA-512" hashValue="dizTlFh6zktDX/8c+DOcWGW+KcsFuMd9ImA6PoG54Z0ydGNNcoqKUnQnIdY0JEv+u7kC60833yDmagTVeOi+6w==" saltValue="M2QSiOExz48Hxcnn2CSIWA==" spinCount="100000" sheet="1" objects="1" scenarios="1"/>
  <mergeCells count="37">
    <mergeCell ref="B7:C7"/>
    <mergeCell ref="D7:F7"/>
    <mergeCell ref="G7:I7"/>
    <mergeCell ref="B3:C3"/>
    <mergeCell ref="B4:I5"/>
    <mergeCell ref="B6:C6"/>
    <mergeCell ref="D6:F6"/>
    <mergeCell ref="G6:I6"/>
    <mergeCell ref="B8:C8"/>
    <mergeCell ref="D8:F8"/>
    <mergeCell ref="G8:I8"/>
    <mergeCell ref="B9:C9"/>
    <mergeCell ref="D9:F9"/>
    <mergeCell ref="G9:I9"/>
    <mergeCell ref="B10:C10"/>
    <mergeCell ref="D10:F10"/>
    <mergeCell ref="G10:I10"/>
    <mergeCell ref="B11:C11"/>
    <mergeCell ref="D11:F11"/>
    <mergeCell ref="G11:I11"/>
    <mergeCell ref="B12:C12"/>
    <mergeCell ref="D12:F12"/>
    <mergeCell ref="G12:I12"/>
    <mergeCell ref="B13:C13"/>
    <mergeCell ref="D13:F13"/>
    <mergeCell ref="G13:I13"/>
    <mergeCell ref="D14:F14"/>
    <mergeCell ref="G14:I15"/>
    <mergeCell ref="B15:C15"/>
    <mergeCell ref="D15:F15"/>
    <mergeCell ref="B23:D23"/>
    <mergeCell ref="H23:I23"/>
    <mergeCell ref="B25:B32"/>
    <mergeCell ref="B33:B40"/>
    <mergeCell ref="B41:B44"/>
    <mergeCell ref="B45:B47"/>
    <mergeCell ref="B14:C14"/>
  </mergeCells>
  <phoneticPr fontId="8"/>
  <pageMargins left="0.39370078740157483" right="0.19685039370078741" top="0.59055118110236227" bottom="0.19685039370078741" header="0.51181102362204722" footer="0.51181102362204722"/>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8"/>
  <sheetViews>
    <sheetView view="pageBreakPreview" topLeftCell="A41" zoomScale="85" zoomScaleNormal="100" zoomScaleSheetLayoutView="85" workbookViewId="0">
      <selection activeCell="B43" sqref="B43:B52"/>
    </sheetView>
  </sheetViews>
  <sheetFormatPr defaultRowHeight="13"/>
  <cols>
    <col min="1" max="1" width="2.6328125" customWidth="1"/>
    <col min="2" max="2" width="36.90625" customWidth="1"/>
    <col min="3" max="3" width="11.90625" customWidth="1"/>
    <col min="4" max="4" width="4.08984375" customWidth="1"/>
    <col min="5" max="5" width="34.6328125" customWidth="1"/>
    <col min="6" max="6" width="8.90625"/>
    <col min="8" max="8" width="16.7265625" customWidth="1"/>
  </cols>
  <sheetData>
    <row r="1" spans="2:6" ht="13.5" thickBot="1"/>
    <row r="2" spans="2:6" ht="15" customHeight="1" thickBot="1">
      <c r="B2" s="112" t="s">
        <v>372</v>
      </c>
      <c r="C2" s="99"/>
      <c r="E2" s="443" t="s">
        <v>373</v>
      </c>
      <c r="F2" s="99"/>
    </row>
    <row r="3" spans="2:6" ht="15" customHeight="1">
      <c r="B3" s="450" t="s">
        <v>295</v>
      </c>
      <c r="C3" s="448"/>
      <c r="E3" s="444" t="s">
        <v>330</v>
      </c>
      <c r="F3" s="448"/>
    </row>
    <row r="4" spans="2:6" ht="15" customHeight="1">
      <c r="B4" s="449" t="s">
        <v>296</v>
      </c>
      <c r="C4" s="448"/>
      <c r="E4" s="445" t="s">
        <v>331</v>
      </c>
      <c r="F4" s="448"/>
    </row>
    <row r="5" spans="2:6" ht="15" customHeight="1">
      <c r="B5" s="449" t="s">
        <v>505</v>
      </c>
      <c r="C5" s="448"/>
      <c r="E5" s="445" t="s">
        <v>274</v>
      </c>
      <c r="F5" s="448"/>
    </row>
    <row r="6" spans="2:6" ht="15" customHeight="1">
      <c r="B6" s="449" t="s">
        <v>506</v>
      </c>
      <c r="C6" s="448"/>
      <c r="E6" s="445" t="s">
        <v>334</v>
      </c>
      <c r="F6" s="448"/>
    </row>
    <row r="7" spans="2:6" ht="15" customHeight="1">
      <c r="B7" s="449" t="s">
        <v>122</v>
      </c>
      <c r="C7" s="448"/>
      <c r="E7" s="445" t="s">
        <v>335</v>
      </c>
      <c r="F7" s="448"/>
    </row>
    <row r="8" spans="2:6" ht="15" customHeight="1">
      <c r="B8" s="449" t="s">
        <v>299</v>
      </c>
      <c r="C8" s="448"/>
      <c r="E8" s="445" t="s">
        <v>333</v>
      </c>
      <c r="F8" s="448"/>
    </row>
    <row r="9" spans="2:6" ht="15" customHeight="1">
      <c r="B9" s="449" t="s">
        <v>221</v>
      </c>
      <c r="C9" s="448"/>
      <c r="E9" s="445" t="s">
        <v>342</v>
      </c>
      <c r="F9" s="448"/>
    </row>
    <row r="10" spans="2:6" ht="15" customHeight="1">
      <c r="B10" s="449" t="s">
        <v>121</v>
      </c>
      <c r="C10" s="448"/>
      <c r="E10" s="445" t="s">
        <v>508</v>
      </c>
      <c r="F10" s="448"/>
    </row>
    <row r="11" spans="2:6" ht="15" customHeight="1">
      <c r="B11" s="449" t="s">
        <v>268</v>
      </c>
      <c r="C11" s="448"/>
      <c r="E11" s="445" t="s">
        <v>679</v>
      </c>
      <c r="F11" s="448"/>
    </row>
    <row r="12" spans="2:6" ht="15" customHeight="1">
      <c r="B12" s="449" t="s">
        <v>300</v>
      </c>
      <c r="C12" s="448"/>
      <c r="E12" s="445" t="s">
        <v>680</v>
      </c>
      <c r="F12" s="448"/>
    </row>
    <row r="13" spans="2:6" ht="15" customHeight="1">
      <c r="B13" s="449" t="s">
        <v>305</v>
      </c>
      <c r="C13" s="448"/>
      <c r="E13" s="445" t="s">
        <v>671</v>
      </c>
      <c r="F13" s="448"/>
    </row>
    <row r="14" spans="2:6" ht="15" customHeight="1">
      <c r="B14" s="449" t="s">
        <v>550</v>
      </c>
      <c r="C14" s="448"/>
      <c r="E14" s="445" t="s">
        <v>672</v>
      </c>
      <c r="F14" s="448"/>
    </row>
    <row r="15" spans="2:6" ht="15" customHeight="1">
      <c r="B15" s="449" t="s">
        <v>313</v>
      </c>
      <c r="C15" s="448"/>
      <c r="E15" s="445" t="s">
        <v>673</v>
      </c>
      <c r="F15" s="448"/>
    </row>
    <row r="16" spans="2:6" ht="15" customHeight="1">
      <c r="B16" s="449" t="s">
        <v>125</v>
      </c>
      <c r="C16" s="448"/>
      <c r="E16" s="445" t="s">
        <v>674</v>
      </c>
      <c r="F16" s="448"/>
    </row>
    <row r="17" spans="2:6" ht="15" customHeight="1" thickBot="1">
      <c r="B17" s="451"/>
      <c r="C17" s="448"/>
      <c r="E17" s="445" t="s">
        <v>675</v>
      </c>
      <c r="F17" s="448"/>
    </row>
    <row r="18" spans="2:6" ht="15" customHeight="1">
      <c r="B18" s="449"/>
      <c r="C18" s="448"/>
      <c r="E18" s="445" t="s">
        <v>676</v>
      </c>
      <c r="F18" s="448"/>
    </row>
    <row r="19" spans="2:6" ht="15" customHeight="1" thickBot="1">
      <c r="B19" s="451"/>
      <c r="C19" s="448"/>
      <c r="E19" s="445" t="s">
        <v>552</v>
      </c>
      <c r="F19" s="448"/>
    </row>
    <row r="20" spans="2:6" ht="15" customHeight="1" thickBot="1">
      <c r="B20" s="115" t="s">
        <v>368</v>
      </c>
      <c r="C20" s="448"/>
      <c r="E20" s="445" t="s">
        <v>551</v>
      </c>
      <c r="F20" s="448"/>
    </row>
    <row r="21" spans="2:6" ht="15" customHeight="1">
      <c r="B21" s="450" t="s">
        <v>297</v>
      </c>
      <c r="C21" s="457"/>
      <c r="E21" s="445" t="s">
        <v>428</v>
      </c>
      <c r="F21" s="448"/>
    </row>
    <row r="22" spans="2:6" ht="15" customHeight="1" thickBot="1">
      <c r="B22" s="451" t="s">
        <v>298</v>
      </c>
      <c r="C22" s="457"/>
      <c r="E22" s="445" t="s">
        <v>332</v>
      </c>
      <c r="F22" s="448"/>
    </row>
    <row r="23" spans="2:6" ht="15" customHeight="1" thickBot="1">
      <c r="B23" s="116" t="s">
        <v>370</v>
      </c>
      <c r="C23" s="457"/>
      <c r="E23" s="445" t="s">
        <v>677</v>
      </c>
      <c r="F23" s="448"/>
    </row>
    <row r="24" spans="2:6" ht="15" customHeight="1">
      <c r="B24" s="452" t="s">
        <v>365</v>
      </c>
      <c r="C24" s="458"/>
      <c r="E24" s="445" t="s">
        <v>400</v>
      </c>
      <c r="F24" s="448"/>
    </row>
    <row r="25" spans="2:6" ht="15" customHeight="1">
      <c r="B25" s="452" t="s">
        <v>507</v>
      </c>
      <c r="C25" s="448"/>
      <c r="E25" s="445" t="s">
        <v>678</v>
      </c>
      <c r="F25" s="448"/>
    </row>
    <row r="26" spans="2:6" ht="15" customHeight="1">
      <c r="B26" s="452" t="s">
        <v>366</v>
      </c>
      <c r="C26" s="448"/>
      <c r="E26" s="445" t="s">
        <v>339</v>
      </c>
      <c r="F26" s="448"/>
    </row>
    <row r="27" spans="2:6" ht="15" customHeight="1">
      <c r="B27" s="450" t="s">
        <v>499</v>
      </c>
      <c r="C27" s="458"/>
      <c r="E27" s="445" t="s">
        <v>340</v>
      </c>
      <c r="F27" s="448"/>
    </row>
    <row r="28" spans="2:6" ht="15" customHeight="1" thickBot="1">
      <c r="B28" s="451" t="s">
        <v>422</v>
      </c>
      <c r="C28" s="448"/>
      <c r="E28" s="445" t="s">
        <v>338</v>
      </c>
      <c r="F28" s="448"/>
    </row>
    <row r="29" spans="2:6" ht="15" customHeight="1" thickBot="1">
      <c r="B29" s="117" t="s">
        <v>371</v>
      </c>
      <c r="C29" s="448"/>
      <c r="E29" s="445" t="s">
        <v>341</v>
      </c>
      <c r="F29" s="448"/>
    </row>
    <row r="30" spans="2:6" ht="15" customHeight="1">
      <c r="B30" s="450" t="s">
        <v>640</v>
      </c>
      <c r="C30" s="448"/>
      <c r="E30" s="445" t="s">
        <v>336</v>
      </c>
      <c r="F30" s="448"/>
    </row>
    <row r="31" spans="2:6" ht="15" customHeight="1">
      <c r="B31" s="449" t="s">
        <v>402</v>
      </c>
      <c r="C31" s="448"/>
      <c r="E31" s="445" t="s">
        <v>337</v>
      </c>
      <c r="F31" s="448"/>
    </row>
    <row r="32" spans="2:6" ht="15" customHeight="1">
      <c r="B32" s="449" t="s">
        <v>576</v>
      </c>
      <c r="C32" s="448"/>
      <c r="E32" s="445" t="s">
        <v>664</v>
      </c>
      <c r="F32" s="448"/>
    </row>
    <row r="33" spans="1:6" ht="15" customHeight="1" thickBot="1">
      <c r="B33" s="453" t="s">
        <v>353</v>
      </c>
      <c r="C33" s="458"/>
      <c r="E33" s="445" t="s">
        <v>663</v>
      </c>
      <c r="F33" s="99"/>
    </row>
    <row r="34" spans="1:6" ht="15" customHeight="1" thickBot="1">
      <c r="B34" s="454" t="s">
        <v>403</v>
      </c>
      <c r="C34" s="457"/>
      <c r="E34" s="445" t="s">
        <v>662</v>
      </c>
      <c r="F34" s="448"/>
    </row>
    <row r="35" spans="1:6" ht="15" customHeight="1" thickBot="1">
      <c r="B35" s="455" t="s">
        <v>301</v>
      </c>
      <c r="C35" s="457"/>
      <c r="E35" s="445"/>
      <c r="F35" s="448"/>
    </row>
    <row r="36" spans="1:6" ht="15" customHeight="1" thickBot="1">
      <c r="B36" s="456" t="s">
        <v>302</v>
      </c>
      <c r="C36" s="457"/>
      <c r="E36" s="98" t="s">
        <v>553</v>
      </c>
      <c r="F36" s="448"/>
    </row>
    <row r="37" spans="1:6" ht="15" customHeight="1">
      <c r="B37" s="449" t="s">
        <v>304</v>
      </c>
      <c r="C37" s="457"/>
      <c r="E37" s="446" t="s">
        <v>376</v>
      </c>
      <c r="F37" s="448"/>
    </row>
    <row r="38" spans="1:6" ht="15" customHeight="1" thickBot="1">
      <c r="B38" s="456" t="s">
        <v>306</v>
      </c>
      <c r="C38" s="457"/>
      <c r="D38" s="47"/>
      <c r="E38" s="445" t="s">
        <v>377</v>
      </c>
    </row>
    <row r="39" spans="1:6" ht="15" customHeight="1">
      <c r="A39" s="1428" t="s">
        <v>358</v>
      </c>
      <c r="B39" s="456" t="s">
        <v>307</v>
      </c>
      <c r="C39" s="457"/>
      <c r="D39" s="47"/>
      <c r="E39" s="444" t="s">
        <v>395</v>
      </c>
    </row>
    <row r="40" spans="1:6" ht="15" customHeight="1" thickBot="1">
      <c r="A40" s="1429"/>
      <c r="B40" s="453" t="s">
        <v>308</v>
      </c>
      <c r="C40" s="457"/>
      <c r="D40" s="47"/>
      <c r="E40" s="447" t="s">
        <v>396</v>
      </c>
      <c r="F40" s="99"/>
    </row>
    <row r="41" spans="1:6" ht="15" customHeight="1" thickBot="1">
      <c r="A41" s="1429"/>
      <c r="B41" s="106"/>
      <c r="C41" s="457"/>
      <c r="D41" s="47"/>
      <c r="E41" s="105"/>
      <c r="F41" s="448"/>
    </row>
    <row r="42" spans="1:6" ht="15" customHeight="1" thickBot="1">
      <c r="A42" s="1429"/>
      <c r="B42" s="113" t="s">
        <v>488</v>
      </c>
      <c r="C42" s="457"/>
      <c r="D42" s="47"/>
      <c r="E42" s="101"/>
      <c r="F42" s="448"/>
    </row>
    <row r="43" spans="1:6" ht="15" customHeight="1" thickBot="1">
      <c r="A43" s="1429"/>
      <c r="B43" s="107" t="s">
        <v>489</v>
      </c>
      <c r="C43" s="457"/>
      <c r="D43" s="47"/>
      <c r="E43" s="114" t="s">
        <v>401</v>
      </c>
      <c r="F43" s="448"/>
    </row>
    <row r="44" spans="1:6" ht="15" customHeight="1" thickBot="1">
      <c r="A44" s="1430"/>
      <c r="B44" s="108" t="s">
        <v>490</v>
      </c>
      <c r="C44" s="457"/>
      <c r="E44" s="445" t="s">
        <v>387</v>
      </c>
      <c r="F44" s="448"/>
    </row>
    <row r="45" spans="1:6" ht="15" customHeight="1">
      <c r="A45" s="105"/>
      <c r="B45" s="108" t="s">
        <v>491</v>
      </c>
      <c r="C45" s="47"/>
      <c r="E45" s="445" t="s">
        <v>388</v>
      </c>
      <c r="F45" s="448"/>
    </row>
    <row r="46" spans="1:6" ht="15" customHeight="1">
      <c r="B46" s="108" t="s">
        <v>682</v>
      </c>
      <c r="C46" t="s">
        <v>655</v>
      </c>
      <c r="E46" s="445" t="s">
        <v>385</v>
      </c>
      <c r="F46" s="448"/>
    </row>
    <row r="47" spans="1:6" ht="15" customHeight="1">
      <c r="B47" s="108" t="s">
        <v>492</v>
      </c>
      <c r="C47" s="442" t="s">
        <v>656</v>
      </c>
      <c r="E47" s="445" t="s">
        <v>386</v>
      </c>
      <c r="F47" s="448"/>
    </row>
    <row r="48" spans="1:6" ht="15" customHeight="1">
      <c r="B48" s="108" t="s">
        <v>683</v>
      </c>
      <c r="C48" s="442" t="s">
        <v>657</v>
      </c>
      <c r="E48" s="445" t="s">
        <v>384</v>
      </c>
      <c r="F48" s="448"/>
    </row>
    <row r="49" spans="1:6" ht="15" customHeight="1">
      <c r="B49" s="108" t="s">
        <v>493</v>
      </c>
      <c r="C49" s="442" t="s">
        <v>658</v>
      </c>
      <c r="E49" s="445" t="s">
        <v>389</v>
      </c>
      <c r="F49" s="448"/>
    </row>
    <row r="50" spans="1:6" ht="15" customHeight="1">
      <c r="B50" s="108" t="s">
        <v>494</v>
      </c>
      <c r="C50" s="442" t="s">
        <v>659</v>
      </c>
      <c r="D50" s="15"/>
      <c r="E50" s="445" t="s">
        <v>390</v>
      </c>
      <c r="F50" s="448"/>
    </row>
    <row r="51" spans="1:6" ht="15" customHeight="1">
      <c r="B51" s="108" t="s">
        <v>495</v>
      </c>
      <c r="C51" s="442" t="s">
        <v>660</v>
      </c>
      <c r="D51" s="133"/>
      <c r="E51" s="445" t="s">
        <v>391</v>
      </c>
      <c r="F51" s="448"/>
    </row>
    <row r="52" spans="1:6" ht="15" customHeight="1" thickBot="1">
      <c r="B52" s="109" t="s">
        <v>496</v>
      </c>
      <c r="C52" s="442" t="s">
        <v>661</v>
      </c>
      <c r="D52" s="133"/>
      <c r="E52" s="445" t="s">
        <v>392</v>
      </c>
      <c r="F52" s="448"/>
    </row>
    <row r="53" spans="1:6" ht="15" customHeight="1">
      <c r="B53" s="100"/>
      <c r="C53" s="119"/>
      <c r="D53" s="133"/>
      <c r="E53" s="445" t="s">
        <v>393</v>
      </c>
      <c r="F53" s="448"/>
    </row>
    <row r="54" spans="1:6" ht="15" customHeight="1">
      <c r="B54" s="100"/>
      <c r="C54" s="133"/>
      <c r="D54" s="133"/>
      <c r="E54" s="445" t="s">
        <v>394</v>
      </c>
      <c r="F54" s="448"/>
    </row>
    <row r="55" spans="1:6">
      <c r="B55" s="100"/>
      <c r="C55" s="133"/>
      <c r="D55" s="133"/>
      <c r="E55" s="444" t="s">
        <v>380</v>
      </c>
      <c r="F55" s="448"/>
    </row>
    <row r="56" spans="1:6">
      <c r="B56" s="100"/>
      <c r="C56" s="133"/>
      <c r="D56" s="133"/>
      <c r="E56" s="445" t="s">
        <v>381</v>
      </c>
      <c r="F56" s="119"/>
    </row>
    <row r="57" spans="1:6">
      <c r="B57" s="100"/>
      <c r="C57" s="133"/>
      <c r="D57" s="133"/>
      <c r="E57" s="445" t="s">
        <v>382</v>
      </c>
      <c r="F57" s="119"/>
    </row>
    <row r="58" spans="1:6" ht="13" customHeight="1" thickBot="1">
      <c r="B58" s="6"/>
      <c r="C58" s="133"/>
      <c r="D58" s="133"/>
      <c r="E58" s="447" t="s">
        <v>383</v>
      </c>
      <c r="F58" s="119"/>
    </row>
    <row r="59" spans="1:6" ht="14">
      <c r="A59" s="6"/>
      <c r="B59" s="6"/>
      <c r="C59" s="133"/>
      <c r="D59" s="133"/>
      <c r="E59" s="118"/>
      <c r="F59" s="119"/>
    </row>
    <row r="60" spans="1:6" ht="14">
      <c r="A60" s="6"/>
      <c r="C60" s="6"/>
      <c r="D60" s="6"/>
      <c r="E60" s="118"/>
      <c r="F60" s="119"/>
    </row>
    <row r="61" spans="1:6" ht="14">
      <c r="A61" s="6"/>
      <c r="C61" s="6"/>
      <c r="D61" s="6"/>
      <c r="E61" s="118"/>
      <c r="F61" s="6"/>
    </row>
    <row r="62" spans="1:6" ht="13" customHeight="1">
      <c r="A62" s="6"/>
      <c r="E62" s="118"/>
      <c r="F62" s="6"/>
    </row>
    <row r="63" spans="1:6" ht="14">
      <c r="A63" s="6"/>
      <c r="E63" s="118"/>
      <c r="F63" s="6"/>
    </row>
    <row r="64" spans="1:6" ht="14">
      <c r="E64" s="41"/>
      <c r="F64" s="6"/>
    </row>
    <row r="65" spans="5:6" ht="14">
      <c r="E65" s="41"/>
      <c r="F65" s="6"/>
    </row>
    <row r="66" spans="5:6">
      <c r="E66" s="41"/>
    </row>
    <row r="67" spans="5:6">
      <c r="E67" s="41"/>
    </row>
    <row r="68" spans="5:6">
      <c r="E68" s="41"/>
    </row>
  </sheetData>
  <mergeCells count="1">
    <mergeCell ref="A39:A44"/>
  </mergeCells>
  <phoneticPr fontId="8"/>
  <pageMargins left="0.7" right="0.7" top="0.75" bottom="0.75" header="0.3" footer="0.3"/>
  <pageSetup paperSize="9" scale="9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tabColor rgb="FFCCFFFF"/>
  </sheetPr>
  <dimension ref="A1:S96"/>
  <sheetViews>
    <sheetView view="pageBreakPreview" zoomScaleNormal="100" zoomScaleSheetLayoutView="100" workbookViewId="0"/>
  </sheetViews>
  <sheetFormatPr defaultRowHeight="13"/>
  <cols>
    <col min="1" max="1" width="8" customWidth="1"/>
    <col min="2" max="3" width="6.90625" customWidth="1"/>
    <col min="4" max="9" width="6.6328125" style="87" customWidth="1"/>
    <col min="10" max="10" width="3.08984375" customWidth="1"/>
    <col min="11" max="11" width="2.6328125" customWidth="1"/>
    <col min="12" max="14" width="9.08984375" customWidth="1"/>
    <col min="15" max="15" width="11.08984375" customWidth="1"/>
    <col min="16" max="16" width="9.08984375" customWidth="1"/>
    <col min="17" max="18" width="8.08984375" customWidth="1"/>
    <col min="19" max="19" width="3.08984375" style="18" customWidth="1"/>
  </cols>
  <sheetData>
    <row r="1" spans="1:19" ht="28.5" customHeight="1">
      <c r="A1" s="20" t="s">
        <v>435</v>
      </c>
      <c r="G1" s="27"/>
      <c r="H1" s="7"/>
      <c r="I1" s="18"/>
      <c r="J1" s="18"/>
      <c r="K1" s="18"/>
      <c r="L1" s="18"/>
      <c r="M1" s="18"/>
      <c r="N1" s="18"/>
      <c r="O1" s="18"/>
      <c r="P1" s="18"/>
      <c r="Q1" s="18"/>
      <c r="R1" s="18"/>
    </row>
    <row r="2" spans="1:19" s="21" customFormat="1" ht="20.149999999999999" customHeight="1" thickBot="1">
      <c r="A2" s="21" t="s">
        <v>666</v>
      </c>
      <c r="D2" s="89"/>
      <c r="E2" s="89"/>
      <c r="F2" s="89"/>
      <c r="G2" s="89"/>
      <c r="H2" s="89"/>
      <c r="I2" s="89"/>
      <c r="P2" s="325" t="s">
        <v>486</v>
      </c>
      <c r="Q2" s="663">
        <f ca="1">TODAY()</f>
        <v>45413</v>
      </c>
      <c r="R2" s="664"/>
      <c r="S2" s="665"/>
    </row>
    <row r="3" spans="1:19" ht="30.65" customHeight="1" thickBot="1">
      <c r="A3" s="157" t="s">
        <v>397</v>
      </c>
      <c r="B3" s="659">
        <f>D8</f>
        <v>0</v>
      </c>
      <c r="C3" s="659"/>
      <c r="D3" s="659"/>
      <c r="E3" s="659"/>
      <c r="F3" s="659"/>
      <c r="G3" s="659"/>
      <c r="H3" s="659"/>
      <c r="I3" s="659"/>
      <c r="J3" s="660"/>
      <c r="K3" s="104"/>
      <c r="L3" s="669" t="s">
        <v>398</v>
      </c>
      <c r="M3" s="670"/>
      <c r="N3" s="661">
        <f>D17</f>
        <v>0</v>
      </c>
      <c r="O3" s="661"/>
      <c r="P3" s="661"/>
      <c r="Q3" s="661"/>
      <c r="R3" s="662"/>
      <c r="S3"/>
    </row>
    <row r="4" spans="1:19" ht="20.149999999999999" customHeight="1">
      <c r="A4" s="26" t="s">
        <v>654</v>
      </c>
    </row>
    <row r="5" spans="1:19" ht="6.65" customHeight="1" thickBot="1"/>
    <row r="6" spans="1:19" ht="18" customHeight="1" thickBot="1">
      <c r="A6" s="689" t="s">
        <v>649</v>
      </c>
      <c r="B6" s="695" t="s">
        <v>346</v>
      </c>
      <c r="C6" s="696"/>
      <c r="D6" s="673"/>
      <c r="E6" s="674"/>
      <c r="F6" s="674"/>
      <c r="G6" s="674"/>
      <c r="H6" s="674"/>
      <c r="I6" s="675"/>
      <c r="L6" s="124" t="s">
        <v>367</v>
      </c>
      <c r="M6" s="125" t="s">
        <v>429</v>
      </c>
      <c r="N6" s="704" t="s">
        <v>449</v>
      </c>
      <c r="O6" s="705"/>
      <c r="P6" s="705"/>
      <c r="Q6" s="706"/>
      <c r="R6" s="126" t="s">
        <v>68</v>
      </c>
      <c r="S6" s="289"/>
    </row>
    <row r="7" spans="1:19" ht="18" customHeight="1">
      <c r="A7" s="690"/>
      <c r="B7" s="681" t="s">
        <v>5</v>
      </c>
      <c r="C7" s="682"/>
      <c r="D7" s="676"/>
      <c r="E7" s="677"/>
      <c r="F7" s="677"/>
      <c r="G7" s="677"/>
      <c r="H7" s="677"/>
      <c r="I7" s="678"/>
      <c r="K7" s="145" t="s">
        <v>430</v>
      </c>
      <c r="L7" s="146">
        <v>45026</v>
      </c>
      <c r="M7" s="155" t="s">
        <v>431</v>
      </c>
      <c r="N7" s="639" t="s">
        <v>432</v>
      </c>
      <c r="O7" s="640"/>
      <c r="P7" s="640"/>
      <c r="Q7" s="641"/>
      <c r="R7" s="148">
        <v>20</v>
      </c>
      <c r="S7"/>
    </row>
    <row r="8" spans="1:19" ht="18" customHeight="1">
      <c r="A8" s="690"/>
      <c r="B8" s="681" t="s">
        <v>347</v>
      </c>
      <c r="C8" s="682"/>
      <c r="D8" s="676"/>
      <c r="E8" s="677"/>
      <c r="F8" s="677"/>
      <c r="G8" s="677"/>
      <c r="H8" s="677"/>
      <c r="I8" s="678"/>
      <c r="L8" s="176"/>
      <c r="M8" s="177"/>
      <c r="N8" s="522"/>
      <c r="O8" s="523"/>
      <c r="P8" s="523"/>
      <c r="Q8" s="524"/>
      <c r="R8" s="173"/>
      <c r="S8" s="161"/>
    </row>
    <row r="9" spans="1:19" ht="18" customHeight="1">
      <c r="A9" s="690"/>
      <c r="B9" s="681" t="s">
        <v>348</v>
      </c>
      <c r="C9" s="682"/>
      <c r="D9" s="676"/>
      <c r="E9" s="677"/>
      <c r="F9" s="677"/>
      <c r="G9" s="677"/>
      <c r="H9" s="677"/>
      <c r="I9" s="678"/>
      <c r="L9" s="176"/>
      <c r="M9" s="177"/>
      <c r="N9" s="522"/>
      <c r="O9" s="523"/>
      <c r="P9" s="523"/>
      <c r="Q9" s="524"/>
      <c r="R9" s="173"/>
      <c r="S9" s="161"/>
    </row>
    <row r="10" spans="1:19" ht="18" customHeight="1">
      <c r="A10" s="690"/>
      <c r="B10" s="685" t="s">
        <v>433</v>
      </c>
      <c r="C10" s="686"/>
      <c r="D10" s="726" t="str">
        <f>DBCS(PHONETIC($D11))</f>
        <v/>
      </c>
      <c r="E10" s="726"/>
      <c r="F10" s="726"/>
      <c r="G10" s="726"/>
      <c r="H10" s="726"/>
      <c r="I10" s="727"/>
      <c r="L10" s="176"/>
      <c r="M10" s="177"/>
      <c r="N10" s="522"/>
      <c r="O10" s="523"/>
      <c r="P10" s="523"/>
      <c r="Q10" s="524"/>
      <c r="R10" s="173"/>
      <c r="S10" s="161"/>
    </row>
    <row r="11" spans="1:19" ht="24.65" customHeight="1">
      <c r="A11" s="690"/>
      <c r="B11" s="687" t="s">
        <v>448</v>
      </c>
      <c r="C11" s="688"/>
      <c r="D11" s="728"/>
      <c r="E11" s="729"/>
      <c r="F11" s="729"/>
      <c r="G11" s="729"/>
      <c r="H11" s="729"/>
      <c r="I11" s="730"/>
      <c r="L11" s="176"/>
      <c r="M11" s="177"/>
      <c r="N11" s="522"/>
      <c r="O11" s="523"/>
      <c r="P11" s="523"/>
      <c r="Q11" s="524"/>
      <c r="R11" s="173"/>
      <c r="S11" s="161"/>
    </row>
    <row r="12" spans="1:19" ht="20.149999999999999" customHeight="1" thickBot="1">
      <c r="A12" s="690"/>
      <c r="B12" s="681" t="s">
        <v>349</v>
      </c>
      <c r="C12" s="682"/>
      <c r="D12" s="666"/>
      <c r="E12" s="667"/>
      <c r="F12" s="667"/>
      <c r="G12" s="667"/>
      <c r="H12" s="667"/>
      <c r="I12" s="668"/>
      <c r="L12" s="178"/>
      <c r="M12" s="179"/>
      <c r="N12" s="551"/>
      <c r="O12" s="552"/>
      <c r="P12" s="552"/>
      <c r="Q12" s="553"/>
      <c r="R12" s="175"/>
      <c r="S12" s="161"/>
    </row>
    <row r="13" spans="1:19" ht="18" customHeight="1" thickBot="1">
      <c r="A13" s="690"/>
      <c r="B13" s="681" t="s">
        <v>222</v>
      </c>
      <c r="C13" s="682"/>
      <c r="D13" s="666"/>
      <c r="E13" s="667"/>
      <c r="F13" s="667"/>
      <c r="G13" s="667"/>
      <c r="H13" s="667"/>
      <c r="I13" s="668"/>
      <c r="L13" s="124" t="s">
        <v>367</v>
      </c>
      <c r="M13" s="125" t="s">
        <v>429</v>
      </c>
      <c r="N13" s="704" t="s">
        <v>487</v>
      </c>
      <c r="O13" s="705"/>
      <c r="P13" s="705"/>
      <c r="Q13" s="706"/>
      <c r="R13" s="126"/>
      <c r="S13" s="289"/>
    </row>
    <row r="14" spans="1:19" ht="18" customHeight="1">
      <c r="A14" s="690"/>
      <c r="B14" s="681" t="s">
        <v>350</v>
      </c>
      <c r="C14" s="682"/>
      <c r="D14" s="666"/>
      <c r="E14" s="667"/>
      <c r="F14" s="667"/>
      <c r="G14" s="667"/>
      <c r="H14" s="667"/>
      <c r="I14" s="668"/>
      <c r="K14" s="145" t="s">
        <v>69</v>
      </c>
      <c r="L14" s="146">
        <v>45026</v>
      </c>
      <c r="M14" s="147" t="s">
        <v>431</v>
      </c>
      <c r="N14" s="639" t="s">
        <v>489</v>
      </c>
      <c r="O14" s="640"/>
      <c r="P14" s="640"/>
      <c r="Q14" s="641"/>
      <c r="R14" s="148"/>
      <c r="S14"/>
    </row>
    <row r="15" spans="1:19" ht="18" customHeight="1">
      <c r="A15" s="690"/>
      <c r="B15" s="681" t="s">
        <v>354</v>
      </c>
      <c r="C15" s="682"/>
      <c r="D15" s="666"/>
      <c r="E15" s="667"/>
      <c r="F15" s="667"/>
      <c r="G15" s="667"/>
      <c r="H15" s="667"/>
      <c r="I15" s="668"/>
      <c r="L15" s="176"/>
      <c r="M15" s="177"/>
      <c r="N15" s="522"/>
      <c r="O15" s="523"/>
      <c r="P15" s="523"/>
      <c r="Q15" s="524"/>
      <c r="R15" s="123"/>
      <c r="S15" s="161"/>
    </row>
    <row r="16" spans="1:19" ht="18" customHeight="1" thickBot="1">
      <c r="A16" s="690"/>
      <c r="B16" s="693" t="s">
        <v>352</v>
      </c>
      <c r="C16" s="694"/>
      <c r="D16" s="719"/>
      <c r="E16" s="667"/>
      <c r="F16" s="667"/>
      <c r="G16" s="667"/>
      <c r="H16" s="667"/>
      <c r="I16" s="668"/>
      <c r="L16" s="178"/>
      <c r="M16" s="179"/>
      <c r="N16" s="551"/>
      <c r="O16" s="552"/>
      <c r="P16" s="552"/>
      <c r="Q16" s="553"/>
      <c r="R16" s="129"/>
      <c r="S16" s="161"/>
    </row>
    <row r="17" spans="1:19" ht="18" customHeight="1" thickBot="1">
      <c r="A17" s="690"/>
      <c r="B17" s="691" t="s">
        <v>648</v>
      </c>
      <c r="C17" s="692"/>
      <c r="D17" s="700"/>
      <c r="E17" s="677"/>
      <c r="F17" s="677"/>
      <c r="G17" s="677"/>
      <c r="H17" s="677"/>
      <c r="I17" s="678"/>
    </row>
    <row r="18" spans="1:19" ht="18" customHeight="1">
      <c r="A18" s="690"/>
      <c r="B18" s="681" t="s">
        <v>436</v>
      </c>
      <c r="C18" s="682"/>
      <c r="D18" s="404" t="s">
        <v>437</v>
      </c>
      <c r="E18" s="724"/>
      <c r="F18" s="725"/>
      <c r="G18" s="404" t="s">
        <v>438</v>
      </c>
      <c r="H18" s="724"/>
      <c r="I18" s="725"/>
      <c r="J18" s="99"/>
      <c r="L18" s="722" t="s">
        <v>367</v>
      </c>
      <c r="M18" s="707" t="s">
        <v>429</v>
      </c>
      <c r="N18" s="709" t="s">
        <v>498</v>
      </c>
      <c r="O18" s="710"/>
      <c r="P18" s="711"/>
      <c r="Q18" s="720" t="s">
        <v>364</v>
      </c>
      <c r="R18" s="741" t="s">
        <v>363</v>
      </c>
      <c r="S18" s="97"/>
    </row>
    <row r="19" spans="1:19" ht="18" customHeight="1" thickBot="1">
      <c r="A19" s="690"/>
      <c r="B19" s="693" t="s">
        <v>439</v>
      </c>
      <c r="C19" s="694"/>
      <c r="D19" s="404" t="s">
        <v>437</v>
      </c>
      <c r="E19" s="666"/>
      <c r="F19" s="745"/>
      <c r="G19" s="404" t="s">
        <v>438</v>
      </c>
      <c r="H19" s="666"/>
      <c r="I19" s="668"/>
      <c r="L19" s="723"/>
      <c r="M19" s="708"/>
      <c r="N19" s="712"/>
      <c r="O19" s="713"/>
      <c r="P19" s="714"/>
      <c r="Q19" s="721"/>
      <c r="R19" s="742"/>
      <c r="S19" s="290"/>
    </row>
    <row r="20" spans="1:19" ht="18" customHeight="1" thickBot="1">
      <c r="A20" s="690"/>
      <c r="B20" s="717" t="s">
        <v>357</v>
      </c>
      <c r="C20" s="718"/>
      <c r="D20" s="405" t="s">
        <v>437</v>
      </c>
      <c r="E20" s="724"/>
      <c r="F20" s="725"/>
      <c r="G20" s="405" t="s">
        <v>438</v>
      </c>
      <c r="H20" s="724"/>
      <c r="I20" s="725"/>
      <c r="K20" s="145" t="s">
        <v>69</v>
      </c>
      <c r="L20" s="146">
        <v>44661</v>
      </c>
      <c r="M20" s="155" t="s">
        <v>431</v>
      </c>
      <c r="N20" s="639" t="s">
        <v>497</v>
      </c>
      <c r="O20" s="640"/>
      <c r="P20" s="641"/>
      <c r="Q20" s="155">
        <v>11</v>
      </c>
      <c r="R20" s="148">
        <v>5</v>
      </c>
      <c r="S20" s="291"/>
    </row>
    <row r="21" spans="1:19" ht="18" customHeight="1">
      <c r="A21" s="689" t="s">
        <v>351</v>
      </c>
      <c r="B21" s="715" t="s">
        <v>359</v>
      </c>
      <c r="C21" s="716"/>
      <c r="D21" s="406" t="s">
        <v>440</v>
      </c>
      <c r="E21" s="167"/>
      <c r="F21" s="409" t="s">
        <v>442</v>
      </c>
      <c r="G21" s="406" t="s">
        <v>441</v>
      </c>
      <c r="H21" s="167"/>
      <c r="I21" s="412" t="s">
        <v>442</v>
      </c>
      <c r="L21" s="176"/>
      <c r="M21" s="180"/>
      <c r="N21" s="522"/>
      <c r="O21" s="523"/>
      <c r="P21" s="524"/>
      <c r="Q21" s="181"/>
      <c r="R21" s="173"/>
      <c r="S21" s="291"/>
    </row>
    <row r="22" spans="1:19" ht="18" customHeight="1">
      <c r="A22" s="690"/>
      <c r="B22" s="571" t="s">
        <v>443</v>
      </c>
      <c r="C22" s="572"/>
      <c r="D22" s="407" t="s">
        <v>440</v>
      </c>
      <c r="E22" s="168"/>
      <c r="F22" s="410" t="s">
        <v>442</v>
      </c>
      <c r="G22" s="407" t="s">
        <v>441</v>
      </c>
      <c r="H22" s="169"/>
      <c r="I22" s="413" t="s">
        <v>442</v>
      </c>
      <c r="L22" s="176"/>
      <c r="M22" s="180"/>
      <c r="N22" s="522"/>
      <c r="O22" s="523"/>
      <c r="P22" s="524"/>
      <c r="Q22" s="181"/>
      <c r="R22" s="173"/>
      <c r="S22" s="291"/>
    </row>
    <row r="23" spans="1:19" ht="18" customHeight="1">
      <c r="A23" s="690"/>
      <c r="B23" s="571" t="s">
        <v>58</v>
      </c>
      <c r="C23" s="572"/>
      <c r="D23" s="407" t="s">
        <v>440</v>
      </c>
      <c r="E23" s="168"/>
      <c r="F23" s="410" t="s">
        <v>442</v>
      </c>
      <c r="G23" s="407" t="s">
        <v>441</v>
      </c>
      <c r="H23" s="169"/>
      <c r="I23" s="413" t="s">
        <v>442</v>
      </c>
      <c r="L23" s="176"/>
      <c r="M23" s="180"/>
      <c r="N23" s="522"/>
      <c r="O23" s="523"/>
      <c r="P23" s="524"/>
      <c r="Q23" s="181"/>
      <c r="R23" s="173"/>
      <c r="S23" s="161"/>
    </row>
    <row r="24" spans="1:19" ht="18" customHeight="1">
      <c r="A24" s="690"/>
      <c r="B24" s="571" t="s">
        <v>59</v>
      </c>
      <c r="C24" s="572"/>
      <c r="D24" s="407" t="s">
        <v>440</v>
      </c>
      <c r="E24" s="168"/>
      <c r="F24" s="410" t="s">
        <v>442</v>
      </c>
      <c r="G24" s="407" t="s">
        <v>441</v>
      </c>
      <c r="H24" s="169"/>
      <c r="I24" s="413" t="s">
        <v>442</v>
      </c>
      <c r="L24" s="176"/>
      <c r="M24" s="180"/>
      <c r="N24" s="522"/>
      <c r="O24" s="523"/>
      <c r="P24" s="524"/>
      <c r="Q24" s="181"/>
      <c r="R24" s="173"/>
      <c r="S24" s="161"/>
    </row>
    <row r="25" spans="1:19" ht="18" customHeight="1">
      <c r="A25" s="690"/>
      <c r="B25" s="571" t="s">
        <v>444</v>
      </c>
      <c r="C25" s="572"/>
      <c r="D25" s="407" t="s">
        <v>440</v>
      </c>
      <c r="E25" s="168"/>
      <c r="F25" s="410" t="s">
        <v>442</v>
      </c>
      <c r="G25" s="407" t="s">
        <v>441</v>
      </c>
      <c r="H25" s="169"/>
      <c r="I25" s="413" t="s">
        <v>442</v>
      </c>
      <c r="L25" s="176"/>
      <c r="M25" s="180"/>
      <c r="N25" s="522"/>
      <c r="O25" s="523"/>
      <c r="P25" s="524"/>
      <c r="Q25" s="181"/>
      <c r="R25" s="173"/>
      <c r="S25" s="161"/>
    </row>
    <row r="26" spans="1:19" ht="18" customHeight="1" thickBot="1">
      <c r="A26" s="690"/>
      <c r="B26" s="571" t="s">
        <v>61</v>
      </c>
      <c r="C26" s="572"/>
      <c r="D26" s="407" t="s">
        <v>440</v>
      </c>
      <c r="E26" s="168"/>
      <c r="F26" s="410" t="s">
        <v>442</v>
      </c>
      <c r="G26" s="407" t="s">
        <v>441</v>
      </c>
      <c r="H26" s="169"/>
      <c r="I26" s="413" t="s">
        <v>442</v>
      </c>
      <c r="L26" s="702" t="s">
        <v>647</v>
      </c>
      <c r="M26" s="703"/>
      <c r="N26" s="703"/>
      <c r="O26" s="703"/>
      <c r="P26" s="701"/>
      <c r="Q26" s="701"/>
      <c r="R26" s="393" t="s">
        <v>123</v>
      </c>
      <c r="S26" s="291"/>
    </row>
    <row r="27" spans="1:19" ht="18" customHeight="1">
      <c r="A27" s="690"/>
      <c r="B27" s="571" t="s">
        <v>62</v>
      </c>
      <c r="C27" s="572"/>
      <c r="D27" s="407" t="s">
        <v>440</v>
      </c>
      <c r="E27" s="168"/>
      <c r="F27" s="410" t="s">
        <v>442</v>
      </c>
      <c r="G27" s="407" t="s">
        <v>441</v>
      </c>
      <c r="H27" s="169"/>
      <c r="I27" s="413" t="s">
        <v>442</v>
      </c>
      <c r="L27" s="578" t="s">
        <v>595</v>
      </c>
      <c r="M27" s="579"/>
      <c r="N27" s="579"/>
      <c r="O27" s="579"/>
      <c r="P27" s="579"/>
      <c r="Q27" s="579"/>
      <c r="R27" s="580"/>
      <c r="S27"/>
    </row>
    <row r="28" spans="1:19" ht="18" customHeight="1" thickBot="1">
      <c r="A28" s="697"/>
      <c r="B28" s="698" t="s">
        <v>445</v>
      </c>
      <c r="C28" s="699"/>
      <c r="D28" s="408" t="s">
        <v>440</v>
      </c>
      <c r="E28" s="245"/>
      <c r="F28" s="411" t="s">
        <v>442</v>
      </c>
      <c r="G28" s="408" t="s">
        <v>441</v>
      </c>
      <c r="H28" s="245"/>
      <c r="I28" s="414" t="s">
        <v>442</v>
      </c>
      <c r="L28" s="581"/>
      <c r="M28" s="582"/>
      <c r="N28" s="582"/>
      <c r="O28" s="582"/>
      <c r="P28" s="582"/>
      <c r="Q28" s="582"/>
      <c r="R28" s="583"/>
      <c r="S28" s="291"/>
    </row>
    <row r="29" spans="1:19" ht="18" customHeight="1" thickBot="1">
      <c r="A29" s="537" t="s">
        <v>650</v>
      </c>
      <c r="B29" s="538"/>
      <c r="C29" s="538"/>
      <c r="D29" s="538"/>
      <c r="E29" s="399"/>
      <c r="F29" s="374"/>
      <c r="G29" s="400"/>
      <c r="H29" s="399"/>
      <c r="I29" s="374"/>
      <c r="L29" s="581"/>
      <c r="M29" s="582"/>
      <c r="N29" s="582"/>
      <c r="O29" s="582"/>
      <c r="P29" s="582"/>
      <c r="Q29" s="582"/>
      <c r="R29" s="583"/>
      <c r="S29" s="291"/>
    </row>
    <row r="30" spans="1:19" ht="18" customHeight="1">
      <c r="A30" s="534" t="s">
        <v>594</v>
      </c>
      <c r="B30" s="604"/>
      <c r="C30" s="605"/>
      <c r="D30" s="417" t="s">
        <v>544</v>
      </c>
      <c r="E30" s="401" t="s">
        <v>545</v>
      </c>
      <c r="F30" s="417" t="s">
        <v>546</v>
      </c>
      <c r="G30" s="402" t="s">
        <v>545</v>
      </c>
      <c r="L30" s="581"/>
      <c r="M30" s="582"/>
      <c r="N30" s="582"/>
      <c r="O30" s="582"/>
      <c r="P30" s="582"/>
      <c r="Q30" s="582"/>
      <c r="R30" s="583"/>
      <c r="S30" s="291"/>
    </row>
    <row r="31" spans="1:19" ht="18" customHeight="1" thickBot="1">
      <c r="A31" s="535"/>
      <c r="B31" s="575" t="s">
        <v>359</v>
      </c>
      <c r="C31" s="576"/>
      <c r="D31" s="573"/>
      <c r="E31" s="574"/>
      <c r="F31" s="573"/>
      <c r="G31" s="680"/>
      <c r="L31" s="584"/>
      <c r="M31" s="585"/>
      <c r="N31" s="585"/>
      <c r="O31" s="585"/>
      <c r="P31" s="585"/>
      <c r="Q31" s="585"/>
      <c r="R31" s="586"/>
    </row>
    <row r="32" spans="1:19" ht="18" customHeight="1" thickBot="1">
      <c r="A32" s="535"/>
      <c r="B32" s="415" t="s">
        <v>360</v>
      </c>
      <c r="C32" s="416"/>
      <c r="D32" s="573"/>
      <c r="E32" s="574"/>
      <c r="F32" s="573"/>
      <c r="G32" s="680"/>
    </row>
    <row r="33" spans="1:19" ht="18" customHeight="1" thickBot="1">
      <c r="A33" s="535"/>
      <c r="B33" s="575" t="s">
        <v>361</v>
      </c>
      <c r="C33" s="576"/>
      <c r="D33" s="573"/>
      <c r="E33" s="574"/>
      <c r="F33" s="573"/>
      <c r="G33" s="680"/>
      <c r="L33" s="124" t="s">
        <v>367</v>
      </c>
      <c r="M33" s="125" t="s">
        <v>429</v>
      </c>
      <c r="N33" s="648" t="s">
        <v>368</v>
      </c>
      <c r="O33" s="649"/>
      <c r="P33" s="649"/>
      <c r="Q33" s="650"/>
      <c r="R33" s="394" t="s">
        <v>369</v>
      </c>
    </row>
    <row r="34" spans="1:19" ht="18" customHeight="1" thickBot="1">
      <c r="A34" s="536"/>
      <c r="B34" s="683" t="s">
        <v>362</v>
      </c>
      <c r="C34" s="684"/>
      <c r="D34" s="554"/>
      <c r="E34" s="679"/>
      <c r="F34" s="554"/>
      <c r="G34" s="555"/>
      <c r="K34" s="149" t="s">
        <v>69</v>
      </c>
      <c r="L34" s="152">
        <v>44661</v>
      </c>
      <c r="M34" s="153" t="s">
        <v>431</v>
      </c>
      <c r="N34" s="738" t="s">
        <v>434</v>
      </c>
      <c r="O34" s="739"/>
      <c r="P34" s="739"/>
      <c r="Q34" s="740"/>
      <c r="R34" s="154">
        <v>1</v>
      </c>
      <c r="S34" s="161"/>
    </row>
    <row r="35" spans="1:19" ht="18" customHeight="1" thickBot="1">
      <c r="A35" s="539" t="s">
        <v>503</v>
      </c>
      <c r="B35" s="539"/>
      <c r="C35" s="539"/>
      <c r="D35" s="539"/>
      <c r="L35" s="182"/>
      <c r="M35" s="177"/>
      <c r="N35" s="522"/>
      <c r="O35" s="523"/>
      <c r="P35" s="523"/>
      <c r="Q35" s="524"/>
      <c r="R35" s="183"/>
      <c r="S35" s="161"/>
    </row>
    <row r="36" spans="1:19" ht="18" customHeight="1" thickBot="1">
      <c r="A36" s="418" t="s">
        <v>399</v>
      </c>
      <c r="B36" s="540" t="s">
        <v>374</v>
      </c>
      <c r="C36" s="540"/>
      <c r="D36" s="540" t="s">
        <v>447</v>
      </c>
      <c r="E36" s="540"/>
      <c r="F36" s="540"/>
      <c r="G36" s="540"/>
      <c r="H36" s="540" t="s">
        <v>68</v>
      </c>
      <c r="I36" s="541"/>
      <c r="L36" s="184"/>
      <c r="M36" s="179"/>
      <c r="N36" s="556"/>
      <c r="O36" s="557"/>
      <c r="P36" s="557"/>
      <c r="Q36" s="558"/>
      <c r="R36" s="185"/>
      <c r="S36" s="161"/>
    </row>
    <row r="37" spans="1:19" ht="18" customHeight="1">
      <c r="A37" s="170"/>
      <c r="B37" s="542"/>
      <c r="C37" s="543"/>
      <c r="D37" s="544"/>
      <c r="E37" s="545"/>
      <c r="F37" s="545"/>
      <c r="G37" s="546"/>
      <c r="H37" s="547"/>
      <c r="I37" s="548"/>
      <c r="J37" s="291" t="str">
        <f>IFERROR(VLOOKUP(D37,入力フォーム用項目!$E$34:$F$35,2,FALSE),"")</f>
        <v/>
      </c>
      <c r="L37" s="587" t="s">
        <v>596</v>
      </c>
      <c r="M37" s="588"/>
      <c r="N37" s="588"/>
      <c r="O37" s="588"/>
      <c r="P37" s="588"/>
      <c r="Q37" s="588"/>
      <c r="R37" s="589"/>
    </row>
    <row r="38" spans="1:19" ht="18" customHeight="1" thickBot="1">
      <c r="A38" s="171"/>
      <c r="B38" s="549"/>
      <c r="C38" s="550"/>
      <c r="D38" s="551"/>
      <c r="E38" s="552"/>
      <c r="F38" s="552"/>
      <c r="G38" s="553"/>
      <c r="H38" s="554"/>
      <c r="I38" s="555"/>
      <c r="J38" s="161" t="str">
        <f>IFERROR(VLOOKUP(D38,入力フォーム用項目!$E$34:$F$35,2,FALSE),"")</f>
        <v/>
      </c>
      <c r="L38" s="590"/>
      <c r="M38" s="591"/>
      <c r="N38" s="591"/>
      <c r="O38" s="591"/>
      <c r="P38" s="591"/>
      <c r="Q38" s="591"/>
      <c r="R38" s="592"/>
    </row>
    <row r="39" spans="1:19" ht="18" customHeight="1" thickBot="1">
      <c r="A39" s="593" t="s">
        <v>501</v>
      </c>
      <c r="B39" s="593"/>
      <c r="C39" s="593"/>
      <c r="D39" s="593"/>
      <c r="E39" s="292"/>
      <c r="F39" s="292"/>
      <c r="G39" s="292"/>
      <c r="H39" s="293"/>
      <c r="I39" s="293"/>
      <c r="J39" s="294"/>
      <c r="K39" s="309"/>
      <c r="L39" s="308" t="s">
        <v>597</v>
      </c>
      <c r="M39" s="270"/>
      <c r="N39" s="270"/>
      <c r="O39" s="270"/>
      <c r="P39" s="270"/>
      <c r="Q39" s="270"/>
      <c r="R39" s="222"/>
    </row>
    <row r="40" spans="1:19" ht="18" customHeight="1" thickTop="1" thickBot="1">
      <c r="A40" s="419" t="s">
        <v>367</v>
      </c>
      <c r="B40" s="594" t="s">
        <v>374</v>
      </c>
      <c r="C40" s="594"/>
      <c r="D40" s="595" t="s">
        <v>446</v>
      </c>
      <c r="E40" s="595"/>
      <c r="F40" s="595"/>
      <c r="G40" s="595"/>
      <c r="H40" s="595"/>
      <c r="I40" s="420" t="s">
        <v>378</v>
      </c>
      <c r="J40" s="295"/>
      <c r="K40" s="309"/>
      <c r="L40" s="110"/>
    </row>
    <row r="41" spans="1:19" ht="18" customHeight="1" thickTop="1">
      <c r="A41" s="170"/>
      <c r="B41" s="596"/>
      <c r="C41" s="596"/>
      <c r="D41" s="597"/>
      <c r="E41" s="597"/>
      <c r="F41" s="597"/>
      <c r="G41" s="597"/>
      <c r="H41" s="597"/>
      <c r="I41" s="174"/>
      <c r="J41" s="295"/>
      <c r="L41" s="395" t="s">
        <v>367</v>
      </c>
      <c r="M41" s="396" t="s">
        <v>429</v>
      </c>
      <c r="N41" s="568" t="s">
        <v>375</v>
      </c>
      <c r="O41" s="569"/>
      <c r="P41" s="570"/>
      <c r="Q41" s="731" t="s">
        <v>639</v>
      </c>
      <c r="R41" s="732"/>
    </row>
    <row r="42" spans="1:19" ht="18" customHeight="1">
      <c r="A42" s="172"/>
      <c r="B42" s="598"/>
      <c r="C42" s="598"/>
      <c r="D42" s="577"/>
      <c r="E42" s="577"/>
      <c r="F42" s="577"/>
      <c r="G42" s="577"/>
      <c r="H42" s="577"/>
      <c r="I42" s="173"/>
      <c r="J42" s="295"/>
      <c r="K42" s="149" t="s">
        <v>69</v>
      </c>
      <c r="L42" s="150">
        <v>44661</v>
      </c>
      <c r="M42" s="151" t="s">
        <v>431</v>
      </c>
      <c r="N42" s="646" t="s">
        <v>640</v>
      </c>
      <c r="O42" s="646"/>
      <c r="P42" s="647"/>
      <c r="Q42" s="733"/>
      <c r="R42" s="734"/>
    </row>
    <row r="43" spans="1:19" ht="18" customHeight="1" thickBot="1">
      <c r="A43" s="172"/>
      <c r="B43" s="598"/>
      <c r="C43" s="598"/>
      <c r="D43" s="577"/>
      <c r="E43" s="577"/>
      <c r="F43" s="577"/>
      <c r="G43" s="577"/>
      <c r="H43" s="577"/>
      <c r="I43" s="173"/>
      <c r="J43" s="295"/>
      <c r="K43" s="149"/>
      <c r="L43" s="743" t="s">
        <v>358</v>
      </c>
      <c r="M43" s="744"/>
      <c r="N43" s="606" t="s">
        <v>302</v>
      </c>
      <c r="O43" s="606"/>
      <c r="P43" s="607"/>
      <c r="Q43" s="733"/>
      <c r="R43" s="734"/>
    </row>
    <row r="44" spans="1:19" ht="18" customHeight="1" thickBot="1">
      <c r="A44" s="296"/>
      <c r="B44" s="599"/>
      <c r="C44" s="599"/>
      <c r="D44" s="600"/>
      <c r="E44" s="600"/>
      <c r="F44" s="600"/>
      <c r="G44" s="600"/>
      <c r="H44" s="600"/>
      <c r="I44" s="297"/>
      <c r="J44" s="295"/>
      <c r="L44" s="395" t="s">
        <v>367</v>
      </c>
      <c r="M44" s="396" t="s">
        <v>429</v>
      </c>
      <c r="N44" s="568" t="s">
        <v>375</v>
      </c>
      <c r="O44" s="569"/>
      <c r="P44" s="570"/>
      <c r="Q44" s="733"/>
      <c r="R44" s="734"/>
    </row>
    <row r="45" spans="1:19" ht="18" customHeight="1" thickTop="1" thickBot="1">
      <c r="A45" s="601" t="s">
        <v>587</v>
      </c>
      <c r="B45" s="602"/>
      <c r="C45" s="602"/>
      <c r="D45" s="602"/>
      <c r="E45" s="602"/>
      <c r="F45" s="602"/>
      <c r="G45" s="602"/>
      <c r="H45" s="602"/>
      <c r="I45" s="603"/>
      <c r="J45" s="298"/>
      <c r="L45" s="178"/>
      <c r="M45" s="186"/>
      <c r="N45" s="608"/>
      <c r="O45" s="608"/>
      <c r="P45" s="551"/>
      <c r="Q45" s="733"/>
      <c r="R45" s="734"/>
    </row>
    <row r="46" spans="1:19" ht="18" customHeight="1">
      <c r="A46" s="299"/>
      <c r="B46" s="609" t="s">
        <v>588</v>
      </c>
      <c r="C46" s="609"/>
      <c r="D46" s="609"/>
      <c r="E46" s="609"/>
      <c r="F46" s="609"/>
      <c r="G46" s="609"/>
      <c r="H46" s="609"/>
      <c r="I46" s="610"/>
      <c r="J46" s="298"/>
      <c r="L46" s="562" t="s">
        <v>358</v>
      </c>
      <c r="M46" s="563"/>
      <c r="N46" s="597"/>
      <c r="O46" s="597"/>
      <c r="P46" s="737"/>
      <c r="Q46" s="733"/>
      <c r="R46" s="734"/>
    </row>
    <row r="47" spans="1:19" ht="18" customHeight="1">
      <c r="A47" s="299"/>
      <c r="B47" s="609" t="s">
        <v>589</v>
      </c>
      <c r="C47" s="609"/>
      <c r="D47" s="609"/>
      <c r="E47" s="609"/>
      <c r="F47" s="609"/>
      <c r="G47" s="609"/>
      <c r="H47" s="609"/>
      <c r="I47" s="610"/>
      <c r="J47" s="298"/>
      <c r="L47" s="564"/>
      <c r="M47" s="565"/>
      <c r="N47" s="577"/>
      <c r="O47" s="577"/>
      <c r="P47" s="522"/>
      <c r="Q47" s="733"/>
      <c r="R47" s="734"/>
    </row>
    <row r="48" spans="1:19" ht="18" customHeight="1">
      <c r="A48" s="611" t="s">
        <v>590</v>
      </c>
      <c r="B48" s="612"/>
      <c r="C48" s="612"/>
      <c r="D48" s="612"/>
      <c r="E48" s="612"/>
      <c r="F48" s="612"/>
      <c r="G48" s="612"/>
      <c r="H48" s="612"/>
      <c r="I48" s="613"/>
      <c r="J48" s="298"/>
      <c r="L48" s="564"/>
      <c r="M48" s="565"/>
      <c r="N48" s="577"/>
      <c r="O48" s="577"/>
      <c r="P48" s="522"/>
      <c r="Q48" s="733"/>
      <c r="R48" s="734"/>
    </row>
    <row r="49" spans="1:19" ht="18" customHeight="1">
      <c r="A49" s="611"/>
      <c r="B49" s="612"/>
      <c r="C49" s="612"/>
      <c r="D49" s="612"/>
      <c r="E49" s="612"/>
      <c r="F49" s="612"/>
      <c r="G49" s="612"/>
      <c r="H49" s="612"/>
      <c r="I49" s="613"/>
      <c r="J49" s="298"/>
      <c r="L49" s="564"/>
      <c r="M49" s="565"/>
      <c r="N49" s="577"/>
      <c r="O49" s="577"/>
      <c r="P49" s="522"/>
      <c r="Q49" s="733"/>
      <c r="R49" s="734"/>
      <c r="S49" s="307"/>
    </row>
    <row r="50" spans="1:19" ht="18" customHeight="1" thickBot="1">
      <c r="A50" s="611"/>
      <c r="B50" s="612"/>
      <c r="C50" s="612"/>
      <c r="D50" s="612"/>
      <c r="E50" s="612"/>
      <c r="F50" s="612"/>
      <c r="G50" s="612"/>
      <c r="H50" s="612"/>
      <c r="I50" s="613"/>
      <c r="J50" s="188"/>
      <c r="L50" s="566"/>
      <c r="M50" s="567"/>
      <c r="N50" s="608"/>
      <c r="O50" s="608"/>
      <c r="P50" s="551"/>
      <c r="Q50" s="735"/>
      <c r="R50" s="736"/>
      <c r="S50"/>
    </row>
    <row r="51" spans="1:19" ht="18" customHeight="1">
      <c r="A51" s="187" t="s">
        <v>591</v>
      </c>
      <c r="B51" s="655"/>
      <c r="C51" s="655"/>
      <c r="D51" s="300" t="s">
        <v>123</v>
      </c>
      <c r="E51" s="301" t="s">
        <v>379</v>
      </c>
      <c r="F51" s="655"/>
      <c r="G51" s="655"/>
      <c r="H51" s="302" t="s">
        <v>230</v>
      </c>
      <c r="I51" s="303">
        <f>B51*F51</f>
        <v>0</v>
      </c>
      <c r="J51" s="188"/>
      <c r="L51" s="103"/>
      <c r="O51" s="102"/>
      <c r="P51" s="102"/>
      <c r="Q51" s="102"/>
    </row>
    <row r="52" spans="1:19" ht="18" customHeight="1" thickBot="1">
      <c r="A52" s="298"/>
      <c r="B52" s="656"/>
      <c r="C52" s="656"/>
      <c r="D52" s="300" t="s">
        <v>123</v>
      </c>
      <c r="E52" s="301" t="s">
        <v>379</v>
      </c>
      <c r="F52" s="656"/>
      <c r="G52" s="656"/>
      <c r="H52" s="302" t="s">
        <v>230</v>
      </c>
      <c r="I52" s="303">
        <f>B52*F52</f>
        <v>0</v>
      </c>
      <c r="J52" s="188"/>
      <c r="L52" s="103" t="s">
        <v>460</v>
      </c>
      <c r="O52" s="102"/>
      <c r="P52" s="102"/>
      <c r="Q52" s="102"/>
    </row>
    <row r="53" spans="1:19" ht="18" customHeight="1" thickBot="1">
      <c r="A53" s="298"/>
      <c r="B53" s="656"/>
      <c r="C53" s="656"/>
      <c r="D53" s="300" t="s">
        <v>123</v>
      </c>
      <c r="E53" s="301" t="s">
        <v>379</v>
      </c>
      <c r="F53" s="656"/>
      <c r="G53" s="656"/>
      <c r="H53" s="302" t="s">
        <v>230</v>
      </c>
      <c r="I53" s="303">
        <f t="shared" ref="I53:I54" si="0">B53*F53</f>
        <v>0</v>
      </c>
      <c r="J53" s="188"/>
      <c r="L53" s="422" t="s">
        <v>367</v>
      </c>
      <c r="M53" s="423" t="s">
        <v>374</v>
      </c>
      <c r="N53" s="630" t="s">
        <v>406</v>
      </c>
      <c r="O53" s="632"/>
      <c r="P53" s="632"/>
      <c r="Q53" s="631"/>
      <c r="R53" s="122" t="s">
        <v>68</v>
      </c>
    </row>
    <row r="54" spans="1:19" ht="18" customHeight="1">
      <c r="A54" s="298"/>
      <c r="B54" s="656"/>
      <c r="C54" s="656"/>
      <c r="D54" s="300" t="s">
        <v>123</v>
      </c>
      <c r="E54" s="301" t="s">
        <v>379</v>
      </c>
      <c r="F54" s="656"/>
      <c r="G54" s="656"/>
      <c r="H54" s="302" t="s">
        <v>230</v>
      </c>
      <c r="I54" s="303">
        <f t="shared" si="0"/>
        <v>0</v>
      </c>
      <c r="J54" s="188"/>
      <c r="L54" s="170"/>
      <c r="M54" s="197"/>
      <c r="N54" s="544"/>
      <c r="O54" s="545"/>
      <c r="P54" s="545"/>
      <c r="Q54" s="546"/>
      <c r="R54" s="174"/>
    </row>
    <row r="55" spans="1:19" ht="18" customHeight="1">
      <c r="A55" s="298"/>
      <c r="B55" s="188"/>
      <c r="C55" s="188"/>
      <c r="D55" s="188"/>
      <c r="E55" s="304" t="s">
        <v>303</v>
      </c>
      <c r="F55" s="657">
        <f>SUM(F51:G54)</f>
        <v>0</v>
      </c>
      <c r="G55" s="657"/>
      <c r="H55" s="304" t="s">
        <v>230</v>
      </c>
      <c r="I55" s="305">
        <f>SUM(I51:I54)</f>
        <v>0</v>
      </c>
      <c r="J55" s="188"/>
      <c r="L55" s="172"/>
      <c r="M55" s="198"/>
      <c r="N55" s="522"/>
      <c r="O55" s="523"/>
      <c r="P55" s="523"/>
      <c r="Q55" s="524"/>
      <c r="R55" s="173"/>
      <c r="S55"/>
    </row>
    <row r="56" spans="1:19" ht="18" customHeight="1">
      <c r="A56" s="191" t="s">
        <v>592</v>
      </c>
      <c r="B56" s="192"/>
      <c r="C56" s="192"/>
      <c r="D56" s="192"/>
      <c r="E56" s="192"/>
      <c r="F56" s="192"/>
      <c r="G56" s="192"/>
      <c r="H56" s="192"/>
      <c r="I56" s="193"/>
      <c r="J56" s="188"/>
      <c r="L56" s="172"/>
      <c r="M56" s="198"/>
      <c r="N56" s="522"/>
      <c r="O56" s="523"/>
      <c r="P56" s="523"/>
      <c r="Q56" s="524"/>
      <c r="R56" s="173"/>
      <c r="S56"/>
    </row>
    <row r="57" spans="1:19" ht="18" customHeight="1">
      <c r="A57" s="191"/>
      <c r="B57" s="192"/>
      <c r="C57" s="192"/>
      <c r="D57" s="192"/>
      <c r="E57" s="192"/>
      <c r="F57" s="192"/>
      <c r="G57" s="192"/>
      <c r="H57" s="192"/>
      <c r="I57" s="193"/>
      <c r="J57" s="188"/>
      <c r="L57" s="172"/>
      <c r="M57" s="198"/>
      <c r="N57" s="522"/>
      <c r="O57" s="523"/>
      <c r="P57" s="523"/>
      <c r="Q57" s="524"/>
      <c r="R57" s="173"/>
      <c r="S57" s="99"/>
    </row>
    <row r="58" spans="1:19" ht="18" customHeight="1" thickBot="1">
      <c r="A58" s="191"/>
      <c r="B58" s="192"/>
      <c r="C58" s="192"/>
      <c r="D58" s="192"/>
      <c r="E58" s="192"/>
      <c r="F58" s="192"/>
      <c r="G58" s="192"/>
      <c r="H58" s="192"/>
      <c r="I58" s="193"/>
      <c r="J58" s="188"/>
      <c r="L58" s="171"/>
      <c r="M58" s="199"/>
      <c r="N58" s="551"/>
      <c r="O58" s="552"/>
      <c r="P58" s="552"/>
      <c r="Q58" s="553"/>
      <c r="R58" s="175"/>
      <c r="S58"/>
    </row>
    <row r="59" spans="1:19" ht="18" customHeight="1">
      <c r="A59" s="191"/>
      <c r="B59" s="192"/>
      <c r="C59" s="192"/>
      <c r="D59" s="192"/>
      <c r="E59" s="192"/>
      <c r="F59" s="192"/>
      <c r="G59" s="192"/>
      <c r="H59" s="192"/>
      <c r="I59" s="193"/>
      <c r="J59" s="188"/>
      <c r="L59" s="314"/>
      <c r="M59" s="315"/>
      <c r="N59" s="312"/>
      <c r="O59" s="312"/>
      <c r="P59" s="312"/>
      <c r="Q59" s="312"/>
      <c r="R59" s="313"/>
      <c r="S59"/>
    </row>
    <row r="60" spans="1:19" ht="18" customHeight="1">
      <c r="A60" s="191"/>
      <c r="B60" s="192"/>
      <c r="C60" s="192"/>
      <c r="D60" s="192"/>
      <c r="E60" s="192"/>
      <c r="F60" s="192"/>
      <c r="G60" s="192"/>
      <c r="H60" s="192"/>
      <c r="I60" s="193"/>
      <c r="J60" s="188"/>
      <c r="L60" s="314"/>
      <c r="M60" s="315"/>
      <c r="N60" s="312"/>
      <c r="O60" s="312"/>
      <c r="P60" s="312"/>
      <c r="Q60" s="312"/>
      <c r="R60" s="313"/>
      <c r="S60"/>
    </row>
    <row r="61" spans="1:19" ht="18" customHeight="1" thickBot="1">
      <c r="A61" s="194"/>
      <c r="B61" s="195"/>
      <c r="C61" s="195"/>
      <c r="D61" s="195"/>
      <c r="E61" s="195"/>
      <c r="F61" s="195"/>
      <c r="G61" s="195"/>
      <c r="H61" s="195"/>
      <c r="I61" s="196"/>
      <c r="J61" s="188"/>
      <c r="L61" s="658"/>
      <c r="M61" s="658"/>
      <c r="N61" s="658"/>
      <c r="O61" s="658"/>
      <c r="S61"/>
    </row>
    <row r="62" spans="1:19" ht="13" customHeight="1" thickBot="1">
      <c r="A62" s="194"/>
      <c r="B62" s="195"/>
      <c r="C62" s="195"/>
      <c r="D62" s="195"/>
      <c r="E62" s="195"/>
      <c r="F62" s="195"/>
      <c r="G62" s="195"/>
      <c r="H62" s="195"/>
      <c r="I62" s="195"/>
      <c r="J62" s="188"/>
      <c r="L62" s="311"/>
      <c r="M62" s="311"/>
      <c r="N62" s="311"/>
      <c r="O62" s="311"/>
      <c r="S62"/>
    </row>
    <row r="63" spans="1:19" ht="30.65" customHeight="1" thickBot="1">
      <c r="A63" s="157" t="s">
        <v>347</v>
      </c>
      <c r="B63" s="659">
        <f>B3</f>
        <v>0</v>
      </c>
      <c r="C63" s="659"/>
      <c r="D63" s="659"/>
      <c r="E63" s="659"/>
      <c r="F63" s="659"/>
      <c r="G63" s="659"/>
      <c r="H63" s="659"/>
      <c r="I63" s="659"/>
      <c r="J63" s="660"/>
      <c r="K63" s="104"/>
      <c r="L63" s="669" t="s">
        <v>15</v>
      </c>
      <c r="M63" s="670"/>
      <c r="N63" s="661">
        <f>D17</f>
        <v>0</v>
      </c>
      <c r="O63" s="661"/>
      <c r="P63" s="661"/>
      <c r="Q63" s="661"/>
      <c r="R63" s="662"/>
    </row>
    <row r="64" spans="1:19" ht="18" customHeight="1"/>
    <row r="65" spans="1:19" ht="18" customHeight="1" thickBot="1">
      <c r="A65" s="658" t="s">
        <v>502</v>
      </c>
      <c r="B65" s="658"/>
      <c r="C65" s="658"/>
      <c r="D65" s="759"/>
      <c r="K65" s="127"/>
      <c r="L65" t="s">
        <v>477</v>
      </c>
      <c r="R65" s="101"/>
      <c r="S65" s="291" t="str">
        <f>IFERROR(VLOOKUP(N68,#REF!,2,FALSE),"")</f>
        <v/>
      </c>
    </row>
    <row r="66" spans="1:19" ht="18" customHeight="1" thickBot="1">
      <c r="A66" s="418" t="s">
        <v>399</v>
      </c>
      <c r="B66" s="760" t="s">
        <v>374</v>
      </c>
      <c r="C66" s="761"/>
      <c r="D66" s="760" t="s">
        <v>401</v>
      </c>
      <c r="E66" s="762"/>
      <c r="F66" s="762"/>
      <c r="G66" s="762"/>
      <c r="H66" s="761"/>
      <c r="I66" s="421" t="s">
        <v>68</v>
      </c>
      <c r="K66" s="127"/>
      <c r="L66" s="422" t="s">
        <v>367</v>
      </c>
      <c r="M66" s="423" t="s">
        <v>374</v>
      </c>
      <c r="N66" s="630" t="s">
        <v>462</v>
      </c>
      <c r="O66" s="632"/>
      <c r="P66" s="632"/>
      <c r="Q66" s="631"/>
      <c r="R66" s="122" t="s">
        <v>68</v>
      </c>
      <c r="S66" s="161" t="str">
        <f>IFERROR(VLOOKUP(N69,#REF!,2,FALSE),"")</f>
        <v/>
      </c>
    </row>
    <row r="67" spans="1:19" ht="20.149999999999999" customHeight="1">
      <c r="A67" s="170"/>
      <c r="B67" s="542"/>
      <c r="C67" s="543"/>
      <c r="D67" s="544"/>
      <c r="E67" s="545"/>
      <c r="F67" s="545"/>
      <c r="G67" s="545"/>
      <c r="H67" s="546"/>
      <c r="I67" s="471"/>
      <c r="K67" s="127"/>
      <c r="L67" s="200"/>
      <c r="M67" s="201"/>
      <c r="N67" s="544"/>
      <c r="O67" s="545"/>
      <c r="P67" s="545"/>
      <c r="Q67" s="546"/>
      <c r="R67" s="202"/>
      <c r="S67" s="161"/>
    </row>
    <row r="68" spans="1:19" ht="20.149999999999999" customHeight="1">
      <c r="A68" s="170"/>
      <c r="B68" s="763"/>
      <c r="C68" s="764"/>
      <c r="D68" s="522"/>
      <c r="E68" s="523"/>
      <c r="F68" s="523"/>
      <c r="G68" s="523"/>
      <c r="H68" s="524"/>
      <c r="I68" s="472"/>
      <c r="K68" s="128"/>
      <c r="L68" s="172"/>
      <c r="M68" s="198"/>
      <c r="N68" s="522"/>
      <c r="O68" s="523"/>
      <c r="P68" s="523"/>
      <c r="Q68" s="524"/>
      <c r="R68" s="173"/>
      <c r="S68" s="161"/>
    </row>
    <row r="69" spans="1:19" ht="20.149999999999999" customHeight="1">
      <c r="A69" s="172"/>
      <c r="B69" s="520"/>
      <c r="C69" s="521"/>
      <c r="D69" s="522"/>
      <c r="E69" s="523"/>
      <c r="F69" s="523"/>
      <c r="G69" s="523"/>
      <c r="H69" s="524"/>
      <c r="I69" s="472"/>
      <c r="L69" s="172"/>
      <c r="M69" s="198"/>
      <c r="N69" s="522"/>
      <c r="O69" s="523"/>
      <c r="P69" s="523"/>
      <c r="Q69" s="524"/>
      <c r="R69" s="173"/>
      <c r="S69" s="161"/>
    </row>
    <row r="70" spans="1:19" ht="20.149999999999999" customHeight="1" thickBot="1">
      <c r="A70" s="171"/>
      <c r="B70" s="549"/>
      <c r="C70" s="550"/>
      <c r="D70" s="556"/>
      <c r="E70" s="557"/>
      <c r="F70" s="557"/>
      <c r="G70" s="557"/>
      <c r="H70" s="558"/>
      <c r="I70" s="473"/>
      <c r="K70" s="18"/>
      <c r="L70" s="172"/>
      <c r="M70" s="198"/>
      <c r="N70" s="522"/>
      <c r="O70" s="523"/>
      <c r="P70" s="523"/>
      <c r="Q70" s="524"/>
      <c r="R70" s="173"/>
      <c r="S70" s="161" t="str">
        <f>IFERROR(VLOOKUP(N70,#REF!,2,FALSE),"")</f>
        <v/>
      </c>
    </row>
    <row r="71" spans="1:19" ht="20.149999999999999" customHeight="1" thickBot="1">
      <c r="K71" s="102"/>
      <c r="L71" s="203"/>
      <c r="M71" s="204"/>
      <c r="N71" s="551"/>
      <c r="O71" s="552"/>
      <c r="P71" s="552"/>
      <c r="Q71" s="553"/>
      <c r="R71" s="205"/>
      <c r="S71" s="161" t="str">
        <f>IFERROR(VLOOKUP(N71,#REF!,2,FALSE),"")</f>
        <v/>
      </c>
    </row>
    <row r="72" spans="1:19" ht="20.149999999999999" customHeight="1">
      <c r="A72" s="386" t="s">
        <v>641</v>
      </c>
      <c r="B72" s="387"/>
      <c r="C72" s="387"/>
      <c r="D72" s="372"/>
      <c r="E72" s="372"/>
      <c r="F72" s="372"/>
      <c r="G72" s="372"/>
      <c r="H72" s="372"/>
      <c r="I72" s="388"/>
      <c r="J72" s="102"/>
      <c r="K72" s="102"/>
      <c r="L72" s="41" t="s">
        <v>463</v>
      </c>
      <c r="O72" s="102"/>
      <c r="P72" s="102"/>
      <c r="Q72" s="102"/>
    </row>
    <row r="73" spans="1:19" ht="20.149999999999999" customHeight="1" thickBot="1">
      <c r="A73" s="383" t="s">
        <v>644</v>
      </c>
      <c r="B73" s="385"/>
      <c r="C73" s="385"/>
      <c r="D73" s="385"/>
      <c r="E73" s="385"/>
      <c r="F73" s="385"/>
      <c r="G73" s="385"/>
      <c r="H73" s="385"/>
      <c r="I73" s="384"/>
      <c r="L73" s="375"/>
      <c r="M73" s="375"/>
      <c r="N73" s="375"/>
      <c r="O73" s="375"/>
    </row>
    <row r="74" spans="1:19" ht="20.149999999999999" customHeight="1" thickBot="1">
      <c r="A74" s="559" t="s">
        <v>645</v>
      </c>
      <c r="B74" s="560"/>
      <c r="C74" s="560"/>
      <c r="D74" s="560"/>
      <c r="E74" s="560"/>
      <c r="F74" s="560"/>
      <c r="G74" s="560"/>
      <c r="H74" s="560"/>
      <c r="I74" s="561"/>
      <c r="K74" s="746" t="s">
        <v>598</v>
      </c>
      <c r="L74" s="747"/>
      <c r="M74" s="747"/>
      <c r="N74" s="747"/>
      <c r="O74" s="747"/>
      <c r="P74" s="747"/>
      <c r="Q74" s="747"/>
      <c r="R74" s="748"/>
      <c r="S74" s="310"/>
    </row>
    <row r="75" spans="1:19" ht="20.149999999999999" customHeight="1" thickBot="1">
      <c r="A75" s="424" t="s">
        <v>367</v>
      </c>
      <c r="B75" s="630" t="s">
        <v>374</v>
      </c>
      <c r="C75" s="631"/>
      <c r="D75" s="630" t="s">
        <v>646</v>
      </c>
      <c r="E75" s="632"/>
      <c r="F75" s="632"/>
      <c r="G75" s="632"/>
      <c r="H75" s="631"/>
      <c r="I75" s="122" t="s">
        <v>68</v>
      </c>
      <c r="K75" s="525" t="s">
        <v>599</v>
      </c>
      <c r="L75" s="526"/>
      <c r="M75" s="527"/>
      <c r="N75" s="317" t="s">
        <v>600</v>
      </c>
      <c r="O75" s="318"/>
      <c r="P75" s="318"/>
      <c r="Q75" s="318"/>
      <c r="R75" s="319"/>
      <c r="S75" s="306"/>
    </row>
    <row r="76" spans="1:19" ht="23.15" customHeight="1" thickBot="1">
      <c r="A76" s="170"/>
      <c r="B76" s="542"/>
      <c r="C76" s="543"/>
      <c r="D76" s="633"/>
      <c r="E76" s="634"/>
      <c r="F76" s="634"/>
      <c r="G76" s="634"/>
      <c r="H76" s="635"/>
      <c r="I76" s="174"/>
      <c r="K76" s="528"/>
      <c r="L76" s="529"/>
      <c r="M76" s="530"/>
      <c r="N76" s="531" t="s">
        <v>601</v>
      </c>
      <c r="O76" s="532"/>
      <c r="P76" s="532"/>
      <c r="Q76" s="532"/>
      <c r="R76" s="533"/>
    </row>
    <row r="77" spans="1:19" ht="23.15" customHeight="1">
      <c r="A77" s="172"/>
      <c r="B77" s="520"/>
      <c r="C77" s="521"/>
      <c r="D77" s="522"/>
      <c r="E77" s="523"/>
      <c r="F77" s="523"/>
      <c r="G77" s="523"/>
      <c r="H77" s="524"/>
      <c r="I77" s="173"/>
      <c r="L77" s="316"/>
      <c r="M77" s="316"/>
      <c r="N77" s="316"/>
      <c r="O77" s="316"/>
      <c r="P77" s="316"/>
      <c r="Q77" s="316"/>
      <c r="R77" s="316"/>
      <c r="S77"/>
    </row>
    <row r="78" spans="1:19" ht="23.15" customHeight="1" thickBot="1">
      <c r="A78" s="172"/>
      <c r="B78" s="520"/>
      <c r="C78" s="521"/>
      <c r="D78" s="522"/>
      <c r="E78" s="523"/>
      <c r="F78" s="523"/>
      <c r="G78" s="523"/>
      <c r="H78" s="524"/>
      <c r="I78" s="173"/>
      <c r="K78" s="378"/>
      <c r="L78" s="378"/>
      <c r="M78" s="378"/>
      <c r="S78"/>
    </row>
    <row r="79" spans="1:19" ht="23.15" customHeight="1" thickBot="1">
      <c r="A79" s="172"/>
      <c r="B79" s="520"/>
      <c r="C79" s="521"/>
      <c r="D79" s="522"/>
      <c r="E79" s="523"/>
      <c r="F79" s="523"/>
      <c r="G79" s="523"/>
      <c r="H79" s="524"/>
      <c r="I79" s="173"/>
      <c r="K79" s="625" t="s">
        <v>602</v>
      </c>
      <c r="L79" s="626"/>
      <c r="M79" s="627"/>
      <c r="S79"/>
    </row>
    <row r="80" spans="1:19" ht="23.15" customHeight="1" thickBot="1">
      <c r="A80" s="172"/>
      <c r="B80" s="520"/>
      <c r="C80" s="521"/>
      <c r="D80" s="522"/>
      <c r="E80" s="523"/>
      <c r="F80" s="523"/>
      <c r="G80" s="523"/>
      <c r="H80" s="524"/>
      <c r="I80" s="173"/>
      <c r="J80" s="18"/>
      <c r="K80" s="628" t="s">
        <v>603</v>
      </c>
      <c r="L80" s="629"/>
      <c r="M80" s="327" t="s">
        <v>479</v>
      </c>
      <c r="N80" s="320" t="s">
        <v>484</v>
      </c>
      <c r="O80" s="274" t="s">
        <v>643</v>
      </c>
      <c r="P80" s="320" t="s">
        <v>480</v>
      </c>
      <c r="Q80" s="321" t="s">
        <v>642</v>
      </c>
      <c r="R80" s="322"/>
      <c r="S80"/>
    </row>
    <row r="81" spans="1:19" ht="23.15" customHeight="1" thickBot="1">
      <c r="A81" s="172"/>
      <c r="B81" s="520"/>
      <c r="C81" s="521"/>
      <c r="D81" s="522"/>
      <c r="E81" s="523"/>
      <c r="F81" s="523"/>
      <c r="G81" s="523"/>
      <c r="H81" s="524"/>
      <c r="I81" s="173"/>
      <c r="J81" s="102"/>
      <c r="K81" s="628" t="s">
        <v>604</v>
      </c>
      <c r="L81" s="629"/>
      <c r="M81" s="327" t="s">
        <v>479</v>
      </c>
      <c r="N81" s="320" t="s">
        <v>484</v>
      </c>
      <c r="O81" s="274" t="s">
        <v>643</v>
      </c>
      <c r="P81" s="320" t="s">
        <v>480</v>
      </c>
      <c r="Q81" s="321" t="s">
        <v>642</v>
      </c>
      <c r="R81" s="323"/>
      <c r="S81"/>
    </row>
    <row r="82" spans="1:19" s="6" customFormat="1" ht="23.15" customHeight="1" thickBot="1">
      <c r="A82" s="171"/>
      <c r="B82" s="549"/>
      <c r="C82" s="550"/>
      <c r="D82" s="551"/>
      <c r="E82" s="552"/>
      <c r="F82" s="552"/>
      <c r="G82" s="552"/>
      <c r="H82" s="553"/>
      <c r="I82" s="175"/>
      <c r="J82" s="102"/>
      <c r="K82" s="628" t="s">
        <v>605</v>
      </c>
      <c r="L82" s="629"/>
      <c r="M82" s="327" t="s">
        <v>479</v>
      </c>
      <c r="N82" s="320" t="s">
        <v>484</v>
      </c>
      <c r="O82" s="274" t="s">
        <v>643</v>
      </c>
      <c r="P82" s="320" t="s">
        <v>480</v>
      </c>
      <c r="Q82" s="321" t="s">
        <v>642</v>
      </c>
      <c r="R82" s="323"/>
      <c r="S82"/>
    </row>
    <row r="83" spans="1:19" s="6" customFormat="1" ht="25" customHeight="1">
      <c r="A83" s="103"/>
      <c r="B83" s="381"/>
      <c r="C83" s="381"/>
      <c r="D83" s="373"/>
      <c r="E83" s="373"/>
      <c r="F83" s="373"/>
      <c r="G83" s="373"/>
      <c r="H83" s="373"/>
      <c r="I83" s="382"/>
      <c r="J83" s="102"/>
      <c r="K83" s="484"/>
      <c r="L83" s="484"/>
      <c r="M83" s="484"/>
      <c r="N83" s="105"/>
      <c r="O83" s="105"/>
      <c r="P83" s="105"/>
      <c r="Q83" s="105"/>
      <c r="R83" s="105"/>
      <c r="S83"/>
    </row>
    <row r="84" spans="1:19" s="6" customFormat="1" ht="25" customHeight="1" thickBot="1">
      <c r="A84" s="375"/>
      <c r="B84" s="375"/>
      <c r="C84" s="375"/>
      <c r="D84" s="375"/>
      <c r="E84" s="373"/>
      <c r="F84" s="373"/>
      <c r="G84" s="373"/>
      <c r="H84" s="373"/>
      <c r="I84" s="382"/>
      <c r="J84" s="102"/>
      <c r="K84" s="508" t="s">
        <v>504</v>
      </c>
      <c r="L84" s="508"/>
      <c r="M84" s="508"/>
      <c r="N84"/>
      <c r="O84"/>
      <c r="P84"/>
      <c r="Q84"/>
      <c r="R84" s="271"/>
      <c r="S84"/>
    </row>
    <row r="85" spans="1:19" s="6" customFormat="1" ht="25" customHeight="1">
      <c r="A85" s="189"/>
      <c r="B85" s="189"/>
      <c r="C85" s="189"/>
      <c r="D85" s="188"/>
      <c r="E85" s="188"/>
      <c r="F85" s="188"/>
      <c r="G85" s="376"/>
      <c r="H85" s="373"/>
      <c r="I85" s="376"/>
      <c r="J85" s="102"/>
      <c r="K85" s="750" t="s">
        <v>420</v>
      </c>
      <c r="L85" s="751"/>
      <c r="M85" s="751"/>
      <c r="N85" s="389"/>
      <c r="O85" s="390"/>
      <c r="P85" s="389"/>
      <c r="Q85" s="651" t="s">
        <v>414</v>
      </c>
      <c r="R85" s="652"/>
      <c r="S85"/>
    </row>
    <row r="86" spans="1:19" s="6" customFormat="1" ht="25" customHeight="1" thickBot="1">
      <c r="A86" s="189"/>
      <c r="B86" s="189"/>
      <c r="C86" s="189"/>
      <c r="D86" s="188"/>
      <c r="E86" s="188"/>
      <c r="F86" s="188"/>
      <c r="G86" s="376"/>
      <c r="H86" s="373"/>
      <c r="I86" s="376"/>
      <c r="J86" s="102"/>
      <c r="K86" s="752" t="s">
        <v>421</v>
      </c>
      <c r="L86" s="753"/>
      <c r="M86" s="753"/>
      <c r="N86" s="391"/>
      <c r="O86" s="392"/>
      <c r="P86" s="391"/>
      <c r="Q86" s="653" t="s">
        <v>414</v>
      </c>
      <c r="R86" s="654"/>
      <c r="S86"/>
    </row>
    <row r="87" spans="1:19" s="6" customFormat="1" ht="25" customHeight="1" thickBot="1">
      <c r="A87" s="377"/>
      <c r="B87" s="377"/>
      <c r="C87" s="377"/>
      <c r="D87" s="189"/>
      <c r="E87" s="189"/>
      <c r="F87" s="189"/>
      <c r="G87" s="310"/>
      <c r="H87" s="373"/>
      <c r="I87" s="310"/>
      <c r="J87" s="102"/>
      <c r="K87" s="754" t="s">
        <v>500</v>
      </c>
      <c r="L87" s="755"/>
      <c r="M87" s="755"/>
      <c r="N87" s="379"/>
      <c r="O87" s="380"/>
      <c r="P87" s="379"/>
      <c r="Q87" s="757" t="s">
        <v>415</v>
      </c>
      <c r="R87" s="758"/>
      <c r="S87"/>
    </row>
    <row r="88" spans="1:19" s="6" customFormat="1" ht="25" customHeight="1">
      <c r="A88" s="374"/>
      <c r="B88" s="374"/>
      <c r="C88" s="374"/>
      <c r="D88" s="374"/>
      <c r="E88" s="374"/>
      <c r="F88" s="374"/>
      <c r="G88" s="374"/>
      <c r="H88" s="374"/>
      <c r="I88" s="374"/>
      <c r="J88" s="102"/>
      <c r="K88" s="756" t="s">
        <v>593</v>
      </c>
      <c r="L88" s="756"/>
      <c r="M88" s="756"/>
      <c r="N88" s="756"/>
      <c r="O88" s="756"/>
      <c r="P88" s="756"/>
      <c r="Q88" s="756"/>
      <c r="R88" s="756"/>
      <c r="S88" s="756"/>
    </row>
    <row r="89" spans="1:19" ht="11.5" customHeight="1">
      <c r="A89" s="316"/>
      <c r="B89" s="316"/>
      <c r="C89" s="316"/>
      <c r="D89" s="316"/>
      <c r="E89" s="316"/>
      <c r="F89" s="316"/>
      <c r="G89" s="316"/>
      <c r="H89" s="316"/>
      <c r="I89" s="316"/>
      <c r="J89" s="102"/>
      <c r="K89" s="324"/>
      <c r="L89" s="324"/>
      <c r="M89" s="325"/>
      <c r="N89" s="326"/>
      <c r="O89" s="15"/>
      <c r="P89" s="326"/>
      <c r="Q89" s="2"/>
      <c r="S89" s="324"/>
    </row>
    <row r="90" spans="1:19" ht="25" customHeight="1">
      <c r="A90" s="749" t="s">
        <v>483</v>
      </c>
      <c r="B90" s="749"/>
      <c r="C90" s="749"/>
      <c r="D90" s="749"/>
      <c r="E90" s="749"/>
      <c r="F90" s="749"/>
      <c r="G90" s="749"/>
      <c r="H90" s="749"/>
      <c r="I90" s="749"/>
      <c r="J90" s="749"/>
      <c r="K90" s="749"/>
      <c r="L90" s="749"/>
      <c r="M90" s="749"/>
      <c r="N90" s="749"/>
      <c r="O90" s="749"/>
      <c r="P90" s="749"/>
      <c r="Q90" s="749"/>
      <c r="R90" s="749"/>
      <c r="S90" s="749"/>
    </row>
    <row r="91" spans="1:19" ht="14.5" thickBot="1">
      <c r="J91" s="102"/>
      <c r="P91" s="6"/>
    </row>
    <row r="92" spans="1:19" ht="25" customHeight="1" thickBot="1">
      <c r="A92" s="6"/>
      <c r="B92" s="636" t="s">
        <v>413</v>
      </c>
      <c r="C92" s="637"/>
      <c r="D92" s="638"/>
      <c r="E92" s="642" t="s">
        <v>482</v>
      </c>
      <c r="F92" s="637"/>
      <c r="G92" s="637"/>
      <c r="H92" s="637"/>
      <c r="I92" s="643"/>
      <c r="J92" s="397" t="s">
        <v>461</v>
      </c>
      <c r="K92" s="398"/>
      <c r="L92" s="398"/>
      <c r="M92" s="398"/>
      <c r="N92" s="398"/>
    </row>
    <row r="93" spans="1:19" ht="25" customHeight="1" thickBot="1">
      <c r="A93" s="134"/>
      <c r="B93" s="636" t="s">
        <v>606</v>
      </c>
      <c r="C93" s="637"/>
      <c r="D93" s="638"/>
      <c r="E93" s="642" t="s">
        <v>607</v>
      </c>
      <c r="F93" s="637"/>
      <c r="G93" s="637"/>
      <c r="H93" s="637"/>
      <c r="I93" s="643"/>
      <c r="J93" s="6" t="s">
        <v>419</v>
      </c>
    </row>
    <row r="94" spans="1:19" ht="25" customHeight="1">
      <c r="A94" s="134"/>
      <c r="B94" s="614" t="s">
        <v>667</v>
      </c>
      <c r="C94" s="615"/>
      <c r="D94" s="616"/>
      <c r="E94" s="644" t="s">
        <v>481</v>
      </c>
      <c r="F94" s="615"/>
      <c r="G94" s="615"/>
      <c r="H94" s="615"/>
      <c r="I94" s="645"/>
      <c r="J94" s="6" t="s">
        <v>419</v>
      </c>
    </row>
    <row r="95" spans="1:19" ht="25" customHeight="1">
      <c r="A95" s="134"/>
      <c r="B95" s="617" t="s">
        <v>417</v>
      </c>
      <c r="C95" s="618"/>
      <c r="D95" s="619"/>
      <c r="E95" s="620" t="s">
        <v>481</v>
      </c>
      <c r="F95" s="618"/>
      <c r="G95" s="618"/>
      <c r="H95" s="618"/>
      <c r="I95" s="621"/>
      <c r="J95" s="6" t="s">
        <v>419</v>
      </c>
    </row>
    <row r="96" spans="1:19" ht="25" customHeight="1" thickBot="1">
      <c r="A96" s="134"/>
      <c r="B96" s="671" t="s">
        <v>418</v>
      </c>
      <c r="C96" s="623"/>
      <c r="D96" s="672"/>
      <c r="E96" s="622" t="s">
        <v>481</v>
      </c>
      <c r="F96" s="623"/>
      <c r="G96" s="623"/>
      <c r="H96" s="623"/>
      <c r="I96" s="624"/>
      <c r="J96" s="6"/>
    </row>
  </sheetData>
  <sheetProtection algorithmName="SHA-512" hashValue="cXTGEyyi8XEBVPYDqi3lT3uM6Yob/pGjVB/yjedDmKNpqjG0TRfty0WTHE6cfSADetkCJwTYe/u3T11vBEZlDg==" saltValue="qHrnrgx3GTzSUUCW8Vautg==" spinCount="100000" sheet="1" objects="1" scenarios="1" insertHyperlinks="0"/>
  <mergeCells count="209">
    <mergeCell ref="B51:C51"/>
    <mergeCell ref="B52:C52"/>
    <mergeCell ref="B53:C53"/>
    <mergeCell ref="F54:G54"/>
    <mergeCell ref="K74:R74"/>
    <mergeCell ref="A90:S90"/>
    <mergeCell ref="B92:D92"/>
    <mergeCell ref="E92:I92"/>
    <mergeCell ref="K84:M84"/>
    <mergeCell ref="K83:M83"/>
    <mergeCell ref="K85:M85"/>
    <mergeCell ref="K86:M86"/>
    <mergeCell ref="K87:M87"/>
    <mergeCell ref="K88:S88"/>
    <mergeCell ref="Q87:R87"/>
    <mergeCell ref="A65:D65"/>
    <mergeCell ref="B66:C66"/>
    <mergeCell ref="D66:H66"/>
    <mergeCell ref="B67:C67"/>
    <mergeCell ref="B68:C68"/>
    <mergeCell ref="D67:H67"/>
    <mergeCell ref="D68:H68"/>
    <mergeCell ref="N53:Q53"/>
    <mergeCell ref="N54:Q54"/>
    <mergeCell ref="N57:Q57"/>
    <mergeCell ref="N66:Q66"/>
    <mergeCell ref="N67:Q67"/>
    <mergeCell ref="N68:Q68"/>
    <mergeCell ref="N58:Q58"/>
    <mergeCell ref="D10:I10"/>
    <mergeCell ref="D11:I11"/>
    <mergeCell ref="D13:I13"/>
    <mergeCell ref="Q41:R50"/>
    <mergeCell ref="N46:P46"/>
    <mergeCell ref="D32:E32"/>
    <mergeCell ref="N47:P47"/>
    <mergeCell ref="N48:P48"/>
    <mergeCell ref="N34:Q34"/>
    <mergeCell ref="N35:Q35"/>
    <mergeCell ref="R18:R19"/>
    <mergeCell ref="L43:M43"/>
    <mergeCell ref="N44:P44"/>
    <mergeCell ref="L63:M63"/>
    <mergeCell ref="N50:P50"/>
    <mergeCell ref="E19:F19"/>
    <mergeCell ref="H19:I19"/>
    <mergeCell ref="B12:C12"/>
    <mergeCell ref="M18:M19"/>
    <mergeCell ref="N18:P19"/>
    <mergeCell ref="N20:P20"/>
    <mergeCell ref="B21:C21"/>
    <mergeCell ref="B13:C13"/>
    <mergeCell ref="B18:C18"/>
    <mergeCell ref="B19:C19"/>
    <mergeCell ref="B20:C20"/>
    <mergeCell ref="D15:I15"/>
    <mergeCell ref="D16:I16"/>
    <mergeCell ref="N16:Q16"/>
    <mergeCell ref="Q18:Q19"/>
    <mergeCell ref="L18:L19"/>
    <mergeCell ref="N15:Q15"/>
    <mergeCell ref="E18:F18"/>
    <mergeCell ref="H18:I18"/>
    <mergeCell ref="E20:F20"/>
    <mergeCell ref="H20:I20"/>
    <mergeCell ref="A6:A20"/>
    <mergeCell ref="N23:P23"/>
    <mergeCell ref="B15:C15"/>
    <mergeCell ref="B14:C14"/>
    <mergeCell ref="B17:C17"/>
    <mergeCell ref="B16:C16"/>
    <mergeCell ref="B6:C6"/>
    <mergeCell ref="B7:C7"/>
    <mergeCell ref="B8:C8"/>
    <mergeCell ref="N22:P22"/>
    <mergeCell ref="A21:A28"/>
    <mergeCell ref="B23:C23"/>
    <mergeCell ref="B24:C24"/>
    <mergeCell ref="B25:C25"/>
    <mergeCell ref="B26:C26"/>
    <mergeCell ref="B27:C27"/>
    <mergeCell ref="B28:C28"/>
    <mergeCell ref="D17:I17"/>
    <mergeCell ref="P26:Q26"/>
    <mergeCell ref="L26:O26"/>
    <mergeCell ref="N12:Q12"/>
    <mergeCell ref="N13:Q13"/>
    <mergeCell ref="D14:I14"/>
    <mergeCell ref="N6:Q6"/>
    <mergeCell ref="Q2:S2"/>
    <mergeCell ref="N14:Q14"/>
    <mergeCell ref="D12:I12"/>
    <mergeCell ref="N3:R3"/>
    <mergeCell ref="L3:M3"/>
    <mergeCell ref="B96:D96"/>
    <mergeCell ref="B3:J3"/>
    <mergeCell ref="D6:I6"/>
    <mergeCell ref="D7:I7"/>
    <mergeCell ref="D8:I8"/>
    <mergeCell ref="D9:I9"/>
    <mergeCell ref="D33:E33"/>
    <mergeCell ref="D34:E34"/>
    <mergeCell ref="F31:G31"/>
    <mergeCell ref="F32:G32"/>
    <mergeCell ref="F33:G33"/>
    <mergeCell ref="F34:G34"/>
    <mergeCell ref="B9:C9"/>
    <mergeCell ref="B33:C33"/>
    <mergeCell ref="B34:C34"/>
    <mergeCell ref="B10:C10"/>
    <mergeCell ref="D82:H82"/>
    <mergeCell ref="B11:C11"/>
    <mergeCell ref="N21:P21"/>
    <mergeCell ref="N7:Q7"/>
    <mergeCell ref="N8:Q8"/>
    <mergeCell ref="N9:Q9"/>
    <mergeCell ref="N10:Q10"/>
    <mergeCell ref="N11:Q11"/>
    <mergeCell ref="E93:I93"/>
    <mergeCell ref="E94:I94"/>
    <mergeCell ref="N70:Q70"/>
    <mergeCell ref="N71:Q71"/>
    <mergeCell ref="N42:P42"/>
    <mergeCell ref="N36:Q36"/>
    <mergeCell ref="N33:Q33"/>
    <mergeCell ref="N25:P25"/>
    <mergeCell ref="N24:P24"/>
    <mergeCell ref="Q85:R85"/>
    <mergeCell ref="Q86:R86"/>
    <mergeCell ref="F51:G51"/>
    <mergeCell ref="F52:G52"/>
    <mergeCell ref="F53:G53"/>
    <mergeCell ref="F55:G55"/>
    <mergeCell ref="L61:O61"/>
    <mergeCell ref="B63:J63"/>
    <mergeCell ref="N63:R63"/>
    <mergeCell ref="B54:C54"/>
    <mergeCell ref="B94:D94"/>
    <mergeCell ref="B95:D95"/>
    <mergeCell ref="E95:I95"/>
    <mergeCell ref="E96:I96"/>
    <mergeCell ref="K79:M79"/>
    <mergeCell ref="K80:L80"/>
    <mergeCell ref="K81:L81"/>
    <mergeCell ref="K82:L82"/>
    <mergeCell ref="B75:C75"/>
    <mergeCell ref="B80:C80"/>
    <mergeCell ref="D75:H75"/>
    <mergeCell ref="D76:H76"/>
    <mergeCell ref="D77:H77"/>
    <mergeCell ref="D80:H80"/>
    <mergeCell ref="B76:C76"/>
    <mergeCell ref="B77:C77"/>
    <mergeCell ref="B93:D93"/>
    <mergeCell ref="D81:H81"/>
    <mergeCell ref="B81:C81"/>
    <mergeCell ref="B82:C82"/>
    <mergeCell ref="B78:C78"/>
    <mergeCell ref="B79:C79"/>
    <mergeCell ref="D78:H78"/>
    <mergeCell ref="D79:H79"/>
    <mergeCell ref="B22:C22"/>
    <mergeCell ref="D31:E31"/>
    <mergeCell ref="B31:C31"/>
    <mergeCell ref="N49:P49"/>
    <mergeCell ref="L27:R31"/>
    <mergeCell ref="L37:R38"/>
    <mergeCell ref="A39:D39"/>
    <mergeCell ref="B40:C40"/>
    <mergeCell ref="D40:H40"/>
    <mergeCell ref="B41:C41"/>
    <mergeCell ref="D41:H41"/>
    <mergeCell ref="B42:C42"/>
    <mergeCell ref="D42:H42"/>
    <mergeCell ref="B43:C43"/>
    <mergeCell ref="D43:H43"/>
    <mergeCell ref="B44:C44"/>
    <mergeCell ref="D44:H44"/>
    <mergeCell ref="A45:I45"/>
    <mergeCell ref="B30:C30"/>
    <mergeCell ref="N43:P43"/>
    <mergeCell ref="N45:P45"/>
    <mergeCell ref="B46:I46"/>
    <mergeCell ref="B47:I47"/>
    <mergeCell ref="A48:I50"/>
    <mergeCell ref="B69:C69"/>
    <mergeCell ref="D69:H69"/>
    <mergeCell ref="N69:Q69"/>
    <mergeCell ref="K75:M76"/>
    <mergeCell ref="N76:R76"/>
    <mergeCell ref="A30:A34"/>
    <mergeCell ref="A29:D29"/>
    <mergeCell ref="A35:D35"/>
    <mergeCell ref="D36:G36"/>
    <mergeCell ref="H36:I36"/>
    <mergeCell ref="B36:C36"/>
    <mergeCell ref="B37:C37"/>
    <mergeCell ref="D37:G37"/>
    <mergeCell ref="H37:I37"/>
    <mergeCell ref="B38:C38"/>
    <mergeCell ref="D38:G38"/>
    <mergeCell ref="H38:I38"/>
    <mergeCell ref="B70:C70"/>
    <mergeCell ref="D70:H70"/>
    <mergeCell ref="A74:I74"/>
    <mergeCell ref="L46:M50"/>
    <mergeCell ref="N41:P41"/>
    <mergeCell ref="N55:Q55"/>
    <mergeCell ref="N56:Q56"/>
  </mergeCells>
  <phoneticPr fontId="8"/>
  <conditionalFormatting sqref="B3:J3">
    <cfRule type="expression" dxfId="11" priority="26">
      <formula>$B$3</formula>
    </cfRule>
  </conditionalFormatting>
  <conditionalFormatting sqref="D6:D9">
    <cfRule type="containsBlanks" dxfId="10" priority="24">
      <formula>LEN(TRIM(D6))=0</formula>
    </cfRule>
    <cfRule type="containsBlanks" priority="25">
      <formula>LEN(TRIM(D6))=0</formula>
    </cfRule>
  </conditionalFormatting>
  <conditionalFormatting sqref="D11:D17">
    <cfRule type="containsBlanks" dxfId="9" priority="18">
      <formula>LEN(TRIM(D11))=0</formula>
    </cfRule>
    <cfRule type="containsBlanks" priority="19">
      <formula>LEN(TRIM(D11))=0</formula>
    </cfRule>
  </conditionalFormatting>
  <conditionalFormatting sqref="E21:E28">
    <cfRule type="containsBlanks" dxfId="8" priority="2">
      <formula>LEN(TRIM(E21))=0</formula>
    </cfRule>
  </conditionalFormatting>
  <conditionalFormatting sqref="E18:F18">
    <cfRule type="expression" dxfId="7" priority="15">
      <formula>$E$18</formula>
    </cfRule>
  </conditionalFormatting>
  <conditionalFormatting sqref="E18:F20">
    <cfRule type="containsBlanks" dxfId="6" priority="4">
      <formula>LEN(TRIM(E18))=0</formula>
    </cfRule>
  </conditionalFormatting>
  <conditionalFormatting sqref="E20:F20">
    <cfRule type="expression" dxfId="5" priority="10">
      <formula>$E$18</formula>
    </cfRule>
  </conditionalFormatting>
  <conditionalFormatting sqref="F21">
    <cfRule type="cellIs" dxfId="4" priority="36" operator="equal">
      <formula>0</formula>
    </cfRule>
  </conditionalFormatting>
  <conditionalFormatting sqref="H21:H28">
    <cfRule type="containsBlanks" dxfId="3" priority="1">
      <formula>LEN(TRIM(H21))=0</formula>
    </cfRule>
  </conditionalFormatting>
  <conditionalFormatting sqref="H18:I18">
    <cfRule type="expression" dxfId="2" priority="12">
      <formula>$E$18</formula>
    </cfRule>
  </conditionalFormatting>
  <conditionalFormatting sqref="H18:I20">
    <cfRule type="containsBlanks" dxfId="1" priority="3">
      <formula>LEN(TRIM(H18))=0</formula>
    </cfRule>
  </conditionalFormatting>
  <conditionalFormatting sqref="H20:I20">
    <cfRule type="expression" dxfId="0" priority="6">
      <formula>$E$18</formula>
    </cfRule>
  </conditionalFormatting>
  <dataValidations count="4">
    <dataValidation type="list" allowBlank="1" showInputMessage="1" showErrorMessage="1" sqref="M34:M36 M45 M42 M14:M16 M7:M12" xr:uid="{7E4C9F48-32C8-478F-A0E5-F9A74ECF73E7}">
      <formula1>"☀,☂,☀☂"</formula1>
    </dataValidation>
    <dataValidation allowBlank="1" showInputMessage="1" showErrorMessage="1" prompt="入力例：〇〇：〇〇" sqref="E18:F18 H18:I18 E20:F20 H20:I20" xr:uid="{3E2D4FE6-CB58-4022-9443-4E492D2C8AE6}"/>
    <dataValidation type="list" allowBlank="1" showInputMessage="1" showErrorMessage="1" sqref="N59:Q60" xr:uid="{E3644111-0C75-4747-936E-14991E2048AE}">
      <formula1>#REF!</formula1>
    </dataValidation>
    <dataValidation type="list" allowBlank="1" showInputMessage="1" showErrorMessage="1" sqref="M20:M25" xr:uid="{CCD8A65D-DEFD-4AE3-99BE-684B1A5ED44D}">
      <formula1>"☀,☀☂"</formula1>
    </dataValidation>
  </dataValidations>
  <pageMargins left="0.51181102362204722" right="0.31496062992125984" top="0.74803149606299213" bottom="0.35433070866141736" header="0.31496062992125984" footer="0.31496062992125984"/>
  <pageSetup paperSize="9" scale="71" orientation="portrait" r:id="rId1"/>
  <rowBreaks count="1" manualBreakCount="1">
    <brk id="6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91" r:id="rId4" name="Check Box 47">
              <controlPr defaultSize="0" autoFill="0" autoLine="0" autoPict="0">
                <anchor moveWithCells="1">
                  <from>
                    <xdr:col>0</xdr:col>
                    <xdr:colOff>165100</xdr:colOff>
                    <xdr:row>45</xdr:row>
                    <xdr:rowOff>12700</xdr:rowOff>
                  </from>
                  <to>
                    <xdr:col>0</xdr:col>
                    <xdr:colOff>450850</xdr:colOff>
                    <xdr:row>45</xdr:row>
                    <xdr:rowOff>222250</xdr:rowOff>
                  </to>
                </anchor>
              </controlPr>
            </control>
          </mc:Choice>
        </mc:AlternateContent>
        <mc:AlternateContent xmlns:mc="http://schemas.openxmlformats.org/markup-compatibility/2006">
          <mc:Choice Requires="x14">
            <control shapeId="57392" r:id="rId5" name="Check Box 48">
              <controlPr defaultSize="0" autoFill="0" autoLine="0" autoPict="0">
                <anchor moveWithCells="1">
                  <from>
                    <xdr:col>0</xdr:col>
                    <xdr:colOff>165100</xdr:colOff>
                    <xdr:row>46</xdr:row>
                    <xdr:rowOff>12700</xdr:rowOff>
                  </from>
                  <to>
                    <xdr:col>0</xdr:col>
                    <xdr:colOff>450850</xdr:colOff>
                    <xdr:row>46</xdr:row>
                    <xdr:rowOff>222250</xdr:rowOff>
                  </to>
                </anchor>
              </controlPr>
            </control>
          </mc:Choice>
        </mc:AlternateContent>
        <mc:AlternateContent xmlns:mc="http://schemas.openxmlformats.org/markup-compatibility/2006">
          <mc:Choice Requires="x14">
            <control shapeId="57395" r:id="rId6" name="Check Box 51">
              <controlPr defaultSize="0" autoFill="0" autoLine="0" autoPict="0">
                <anchor moveWithCells="1">
                  <from>
                    <xdr:col>11</xdr:col>
                    <xdr:colOff>69850</xdr:colOff>
                    <xdr:row>36</xdr:row>
                    <xdr:rowOff>12700</xdr:rowOff>
                  </from>
                  <to>
                    <xdr:col>11</xdr:col>
                    <xdr:colOff>355600</xdr:colOff>
                    <xdr:row>36</xdr:row>
                    <xdr:rowOff>222250</xdr:rowOff>
                  </to>
                </anchor>
              </controlPr>
            </control>
          </mc:Choice>
        </mc:AlternateContent>
        <mc:AlternateContent xmlns:mc="http://schemas.openxmlformats.org/markup-compatibility/2006">
          <mc:Choice Requires="x14">
            <control shapeId="57399" r:id="rId7" name="Check Box 55">
              <controlPr defaultSize="0" autoFill="0" autoLine="0" autoPict="0">
                <anchor moveWithCells="1">
                  <from>
                    <xdr:col>14</xdr:col>
                    <xdr:colOff>0</xdr:colOff>
                    <xdr:row>80</xdr:row>
                    <xdr:rowOff>76200</xdr:rowOff>
                  </from>
                  <to>
                    <xdr:col>14</xdr:col>
                    <xdr:colOff>285750</xdr:colOff>
                    <xdr:row>80</xdr:row>
                    <xdr:rowOff>285750</xdr:rowOff>
                  </to>
                </anchor>
              </controlPr>
            </control>
          </mc:Choice>
        </mc:AlternateContent>
        <mc:AlternateContent xmlns:mc="http://schemas.openxmlformats.org/markup-compatibility/2006">
          <mc:Choice Requires="x14">
            <control shapeId="57401" r:id="rId8" name="Check Box 57">
              <controlPr defaultSize="0" autoFill="0" autoLine="0" autoPict="0">
                <anchor moveWithCells="1">
                  <from>
                    <xdr:col>16</xdr:col>
                    <xdr:colOff>476250</xdr:colOff>
                    <xdr:row>80</xdr:row>
                    <xdr:rowOff>69850</xdr:rowOff>
                  </from>
                  <to>
                    <xdr:col>17</xdr:col>
                    <xdr:colOff>203200</xdr:colOff>
                    <xdr:row>80</xdr:row>
                    <xdr:rowOff>279400</xdr:rowOff>
                  </to>
                </anchor>
              </controlPr>
            </control>
          </mc:Choice>
        </mc:AlternateContent>
        <mc:AlternateContent xmlns:mc="http://schemas.openxmlformats.org/markup-compatibility/2006">
          <mc:Choice Requires="x14">
            <control shapeId="57402" r:id="rId9" name="Check Box 58">
              <controlPr defaultSize="0" autoFill="0" autoLine="0" autoPict="0">
                <anchor moveWithCells="1">
                  <from>
                    <xdr:col>16</xdr:col>
                    <xdr:colOff>0</xdr:colOff>
                    <xdr:row>80</xdr:row>
                    <xdr:rowOff>57150</xdr:rowOff>
                  </from>
                  <to>
                    <xdr:col>16</xdr:col>
                    <xdr:colOff>285750</xdr:colOff>
                    <xdr:row>80</xdr:row>
                    <xdr:rowOff>266700</xdr:rowOff>
                  </to>
                </anchor>
              </controlPr>
            </control>
          </mc:Choice>
        </mc:AlternateContent>
        <mc:AlternateContent xmlns:mc="http://schemas.openxmlformats.org/markup-compatibility/2006">
          <mc:Choice Requires="x14">
            <control shapeId="57403" r:id="rId10" name="Check Box 59">
              <controlPr defaultSize="0" autoFill="0" autoLine="0" autoPict="0">
                <anchor moveWithCells="1">
                  <from>
                    <xdr:col>14</xdr:col>
                    <xdr:colOff>304800</xdr:colOff>
                    <xdr:row>80</xdr:row>
                    <xdr:rowOff>69850</xdr:rowOff>
                  </from>
                  <to>
                    <xdr:col>14</xdr:col>
                    <xdr:colOff>590550</xdr:colOff>
                    <xdr:row>80</xdr:row>
                    <xdr:rowOff>279400</xdr:rowOff>
                  </to>
                </anchor>
              </controlPr>
            </control>
          </mc:Choice>
        </mc:AlternateContent>
        <mc:AlternateContent xmlns:mc="http://schemas.openxmlformats.org/markup-compatibility/2006">
          <mc:Choice Requires="x14">
            <control shapeId="57404" r:id="rId11" name="Check Box 60">
              <controlPr defaultSize="0" autoFill="0" autoLine="0" autoPict="0">
                <anchor moveWithCells="1">
                  <from>
                    <xdr:col>13</xdr:col>
                    <xdr:colOff>628650</xdr:colOff>
                    <xdr:row>81</xdr:row>
                    <xdr:rowOff>57150</xdr:rowOff>
                  </from>
                  <to>
                    <xdr:col>14</xdr:col>
                    <xdr:colOff>279400</xdr:colOff>
                    <xdr:row>81</xdr:row>
                    <xdr:rowOff>266700</xdr:rowOff>
                  </to>
                </anchor>
              </controlPr>
            </control>
          </mc:Choice>
        </mc:AlternateContent>
        <mc:AlternateContent xmlns:mc="http://schemas.openxmlformats.org/markup-compatibility/2006">
          <mc:Choice Requires="x14">
            <control shapeId="57416" r:id="rId12" name="Check Box 72">
              <controlPr defaultSize="0" autoFill="0" autoLine="0" autoPict="0">
                <anchor moveWithCells="1">
                  <from>
                    <xdr:col>16</xdr:col>
                    <xdr:colOff>469900</xdr:colOff>
                    <xdr:row>81</xdr:row>
                    <xdr:rowOff>69850</xdr:rowOff>
                  </from>
                  <to>
                    <xdr:col>17</xdr:col>
                    <xdr:colOff>184150</xdr:colOff>
                    <xdr:row>81</xdr:row>
                    <xdr:rowOff>279400</xdr:rowOff>
                  </to>
                </anchor>
              </controlPr>
            </control>
          </mc:Choice>
        </mc:AlternateContent>
        <mc:AlternateContent xmlns:mc="http://schemas.openxmlformats.org/markup-compatibility/2006">
          <mc:Choice Requires="x14">
            <control shapeId="57417" r:id="rId13" name="Check Box 73">
              <controlPr defaultSize="0" autoFill="0" autoLine="0" autoPict="0">
                <anchor moveWithCells="1">
                  <from>
                    <xdr:col>16</xdr:col>
                    <xdr:colOff>12700</xdr:colOff>
                    <xdr:row>81</xdr:row>
                    <xdr:rowOff>38100</xdr:rowOff>
                  </from>
                  <to>
                    <xdr:col>16</xdr:col>
                    <xdr:colOff>298450</xdr:colOff>
                    <xdr:row>81</xdr:row>
                    <xdr:rowOff>247650</xdr:rowOff>
                  </to>
                </anchor>
              </controlPr>
            </control>
          </mc:Choice>
        </mc:AlternateContent>
        <mc:AlternateContent xmlns:mc="http://schemas.openxmlformats.org/markup-compatibility/2006">
          <mc:Choice Requires="x14">
            <control shapeId="57418" r:id="rId14" name="Check Box 74">
              <controlPr defaultSize="0" autoFill="0" autoLine="0" autoPict="0">
                <anchor moveWithCells="1">
                  <from>
                    <xdr:col>14</xdr:col>
                    <xdr:colOff>298450</xdr:colOff>
                    <xdr:row>81</xdr:row>
                    <xdr:rowOff>69850</xdr:rowOff>
                  </from>
                  <to>
                    <xdr:col>14</xdr:col>
                    <xdr:colOff>584200</xdr:colOff>
                    <xdr:row>81</xdr:row>
                    <xdr:rowOff>279400</xdr:rowOff>
                  </to>
                </anchor>
              </controlPr>
            </control>
          </mc:Choice>
        </mc:AlternateContent>
        <mc:AlternateContent xmlns:mc="http://schemas.openxmlformats.org/markup-compatibility/2006">
          <mc:Choice Requires="x14">
            <control shapeId="57421" r:id="rId15" name="Check Box 77">
              <controlPr defaultSize="0" autoFill="0" autoLine="0" autoPict="0">
                <anchor moveWithCells="1">
                  <from>
                    <xdr:col>14</xdr:col>
                    <xdr:colOff>0</xdr:colOff>
                    <xdr:row>79</xdr:row>
                    <xdr:rowOff>76200</xdr:rowOff>
                  </from>
                  <to>
                    <xdr:col>14</xdr:col>
                    <xdr:colOff>285750</xdr:colOff>
                    <xdr:row>79</xdr:row>
                    <xdr:rowOff>285750</xdr:rowOff>
                  </to>
                </anchor>
              </controlPr>
            </control>
          </mc:Choice>
        </mc:AlternateContent>
        <mc:AlternateContent xmlns:mc="http://schemas.openxmlformats.org/markup-compatibility/2006">
          <mc:Choice Requires="x14">
            <control shapeId="57423" r:id="rId16" name="Check Box 79">
              <controlPr defaultSize="0" autoFill="0" autoLine="0" autoPict="0">
                <anchor moveWithCells="1">
                  <from>
                    <xdr:col>16</xdr:col>
                    <xdr:colOff>476250</xdr:colOff>
                    <xdr:row>79</xdr:row>
                    <xdr:rowOff>69850</xdr:rowOff>
                  </from>
                  <to>
                    <xdr:col>17</xdr:col>
                    <xdr:colOff>203200</xdr:colOff>
                    <xdr:row>79</xdr:row>
                    <xdr:rowOff>279400</xdr:rowOff>
                  </to>
                </anchor>
              </controlPr>
            </control>
          </mc:Choice>
        </mc:AlternateContent>
        <mc:AlternateContent xmlns:mc="http://schemas.openxmlformats.org/markup-compatibility/2006">
          <mc:Choice Requires="x14">
            <control shapeId="57424" r:id="rId17" name="Check Box 80">
              <controlPr defaultSize="0" autoFill="0" autoLine="0" autoPict="0">
                <anchor moveWithCells="1">
                  <from>
                    <xdr:col>16</xdr:col>
                    <xdr:colOff>0</xdr:colOff>
                    <xdr:row>79</xdr:row>
                    <xdr:rowOff>57150</xdr:rowOff>
                  </from>
                  <to>
                    <xdr:col>16</xdr:col>
                    <xdr:colOff>285750</xdr:colOff>
                    <xdr:row>79</xdr:row>
                    <xdr:rowOff>266700</xdr:rowOff>
                  </to>
                </anchor>
              </controlPr>
            </control>
          </mc:Choice>
        </mc:AlternateContent>
        <mc:AlternateContent xmlns:mc="http://schemas.openxmlformats.org/markup-compatibility/2006">
          <mc:Choice Requires="x14">
            <control shapeId="57425" r:id="rId18" name="Check Box 81">
              <controlPr defaultSize="0" autoFill="0" autoLine="0" autoPict="0">
                <anchor moveWithCells="1">
                  <from>
                    <xdr:col>14</xdr:col>
                    <xdr:colOff>304800</xdr:colOff>
                    <xdr:row>79</xdr:row>
                    <xdr:rowOff>69850</xdr:rowOff>
                  </from>
                  <to>
                    <xdr:col>14</xdr:col>
                    <xdr:colOff>590550</xdr:colOff>
                    <xdr:row>79</xdr:row>
                    <xdr:rowOff>279400</xdr:rowOff>
                  </to>
                </anchor>
              </controlPr>
            </control>
          </mc:Choice>
        </mc:AlternateContent>
        <mc:AlternateContent xmlns:mc="http://schemas.openxmlformats.org/markup-compatibility/2006">
          <mc:Choice Requires="x14">
            <control shapeId="57427" r:id="rId19" name="Check Box 83">
              <controlPr defaultSize="0" autoFill="0" autoLine="0" autoPict="0">
                <anchor moveWithCells="1">
                  <from>
                    <xdr:col>13</xdr:col>
                    <xdr:colOff>88900</xdr:colOff>
                    <xdr:row>74</xdr:row>
                    <xdr:rowOff>50800</xdr:rowOff>
                  </from>
                  <to>
                    <xdr:col>13</xdr:col>
                    <xdr:colOff>374650</xdr:colOff>
                    <xdr:row>75</xdr:row>
                    <xdr:rowOff>0</xdr:rowOff>
                  </to>
                </anchor>
              </controlPr>
            </control>
          </mc:Choice>
        </mc:AlternateContent>
        <mc:AlternateContent xmlns:mc="http://schemas.openxmlformats.org/markup-compatibility/2006">
          <mc:Choice Requires="x14">
            <control shapeId="57428" r:id="rId20" name="Check Box 84">
              <controlPr defaultSize="0" autoFill="0" autoLine="0" autoPict="0">
                <anchor moveWithCells="1">
                  <from>
                    <xdr:col>14</xdr:col>
                    <xdr:colOff>508000</xdr:colOff>
                    <xdr:row>74</xdr:row>
                    <xdr:rowOff>50800</xdr:rowOff>
                  </from>
                  <to>
                    <xdr:col>15</xdr:col>
                    <xdr:colOff>12700</xdr:colOff>
                    <xdr:row>75</xdr:row>
                    <xdr:rowOff>0</xdr:rowOff>
                  </to>
                </anchor>
              </controlPr>
            </control>
          </mc:Choice>
        </mc:AlternateContent>
        <mc:AlternateContent xmlns:mc="http://schemas.openxmlformats.org/markup-compatibility/2006">
          <mc:Choice Requires="x14">
            <control shapeId="57429" r:id="rId21" name="Check Box 85">
              <controlPr defaultSize="0" autoFill="0" autoLine="0" autoPict="0">
                <anchor moveWithCells="1">
                  <from>
                    <xdr:col>15</xdr:col>
                    <xdr:colOff>412750</xdr:colOff>
                    <xdr:row>74</xdr:row>
                    <xdr:rowOff>50800</xdr:rowOff>
                  </from>
                  <to>
                    <xdr:col>15</xdr:col>
                    <xdr:colOff>622300</xdr:colOff>
                    <xdr:row>74</xdr:row>
                    <xdr:rowOff>203200</xdr:rowOff>
                  </to>
                </anchor>
              </controlPr>
            </control>
          </mc:Choice>
        </mc:AlternateContent>
        <mc:AlternateContent xmlns:mc="http://schemas.openxmlformats.org/markup-compatibility/2006">
          <mc:Choice Requires="x14">
            <control shapeId="57430" r:id="rId22" name="Check Box 86">
              <controlPr defaultSize="0" autoFill="0" autoLine="0" autoPict="0">
                <anchor moveWithCells="1">
                  <from>
                    <xdr:col>15</xdr:col>
                    <xdr:colOff>127000</xdr:colOff>
                    <xdr:row>75</xdr:row>
                    <xdr:rowOff>38100</xdr:rowOff>
                  </from>
                  <to>
                    <xdr:col>15</xdr:col>
                    <xdr:colOff>412750</xdr:colOff>
                    <xdr:row>75</xdr:row>
                    <xdr:rowOff>247650</xdr:rowOff>
                  </to>
                </anchor>
              </controlPr>
            </control>
          </mc:Choice>
        </mc:AlternateContent>
        <mc:AlternateContent xmlns:mc="http://schemas.openxmlformats.org/markup-compatibility/2006">
          <mc:Choice Requires="x14">
            <control shapeId="57431" r:id="rId23" name="Check Box 87">
              <controlPr defaultSize="0" autoFill="0" autoLine="0" autoPict="0">
                <anchor moveWithCells="1">
                  <from>
                    <xdr:col>13</xdr:col>
                    <xdr:colOff>565150</xdr:colOff>
                    <xdr:row>74</xdr:row>
                    <xdr:rowOff>50800</xdr:rowOff>
                  </from>
                  <to>
                    <xdr:col>14</xdr:col>
                    <xdr:colOff>209550</xdr:colOff>
                    <xdr:row>75</xdr:row>
                    <xdr:rowOff>0</xdr:rowOff>
                  </to>
                </anchor>
              </controlPr>
            </control>
          </mc:Choice>
        </mc:AlternateContent>
        <mc:AlternateContent xmlns:mc="http://schemas.openxmlformats.org/markup-compatibility/2006">
          <mc:Choice Requires="x14">
            <control shapeId="57432" r:id="rId24" name="Check Box 88">
              <controlPr defaultSize="0" autoFill="0" autoLine="0" autoPict="0">
                <anchor moveWithCells="1">
                  <from>
                    <xdr:col>13</xdr:col>
                    <xdr:colOff>298450</xdr:colOff>
                    <xdr:row>75</xdr:row>
                    <xdr:rowOff>31750</xdr:rowOff>
                  </from>
                  <to>
                    <xdr:col>13</xdr:col>
                    <xdr:colOff>584200</xdr:colOff>
                    <xdr:row>75</xdr:row>
                    <xdr:rowOff>241300</xdr:rowOff>
                  </to>
                </anchor>
              </controlPr>
            </control>
          </mc:Choice>
        </mc:AlternateContent>
        <mc:AlternateContent xmlns:mc="http://schemas.openxmlformats.org/markup-compatibility/2006">
          <mc:Choice Requires="x14">
            <control shapeId="57439" r:id="rId25" name="Check Box 95">
              <controlPr defaultSize="0" autoFill="0" autoLine="0" autoPict="0">
                <anchor moveWithCells="1">
                  <from>
                    <xdr:col>10</xdr:col>
                    <xdr:colOff>88900</xdr:colOff>
                    <xdr:row>86</xdr:row>
                    <xdr:rowOff>50800</xdr:rowOff>
                  </from>
                  <to>
                    <xdr:col>11</xdr:col>
                    <xdr:colOff>184150</xdr:colOff>
                    <xdr:row>86</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485A83E7-EDEF-40EE-B3B0-D669E14D22AD}">
          <x14:formula1>
            <xm:f>入力フォーム用項目!$B$21:$B$22</xm:f>
          </x14:formula1>
          <xm:sqref>N34:N36</xm:sqref>
        </x14:dataValidation>
        <x14:dataValidation type="list" allowBlank="1" showInputMessage="1" showErrorMessage="1" xr:uid="{E9061E88-7222-4100-8A40-F92982A4A7A3}">
          <x14:formula1>
            <xm:f>入力フォーム用項目!$B$30:$B$33</xm:f>
          </x14:formula1>
          <xm:sqref>N42 N45</xm:sqref>
        </x14:dataValidation>
        <x14:dataValidation type="list" allowBlank="1" showInputMessage="1" showErrorMessage="1" xr:uid="{718C4C23-4258-4581-97C3-2504FAE941C6}">
          <x14:formula1>
            <xm:f>入力フォーム用項目!$B$34:$B$40</xm:f>
          </x14:formula1>
          <xm:sqref>N42:N43 N45:N50</xm:sqref>
        </x14:dataValidation>
        <x14:dataValidation type="list" allowBlank="1" showInputMessage="1" showErrorMessage="1" xr:uid="{27FA78E9-0A2D-40C7-880E-627CF75700D2}">
          <x14:formula1>
            <xm:f>入力フォーム用項目!$B$24:$B$28</xm:f>
          </x14:formula1>
          <xm:sqref>N20:P25</xm:sqref>
        </x14:dataValidation>
        <x14:dataValidation type="list" allowBlank="1" showInputMessage="1" showErrorMessage="1" xr:uid="{8D54E6E4-5AF2-4218-8F26-9A2547C22565}">
          <x14:formula1>
            <xm:f>入力フォーム用項目!$E$37:$E$38</xm:f>
          </x14:formula1>
          <xm:sqref>D37:D38</xm:sqref>
        </x14:dataValidation>
        <x14:dataValidation type="list" allowBlank="1" showInputMessage="1" showErrorMessage="1" xr:uid="{AC79F486-0C5F-40B9-BE59-2A28F0E1C374}">
          <x14:formula1>
            <xm:f>'備品・販売物品一覧 '!$C$25:$C$47</xm:f>
          </x14:formula1>
          <xm:sqref>N54:N58</xm:sqref>
        </x14:dataValidation>
        <x14:dataValidation type="list" allowBlank="1" showInputMessage="1" showErrorMessage="1" xr:uid="{EF963DCD-92BD-4102-ABF3-C1B6275330CC}">
          <x14:formula1>
            <xm:f>'備品・販売物品一覧 '!$F$25:$F$37</xm:f>
          </x14:formula1>
          <xm:sqref>N67:Q71</xm:sqref>
        </x14:dataValidation>
        <x14:dataValidation type="list" allowBlank="1" showInputMessage="1" showErrorMessage="1" xr:uid="{56481F1E-9F3B-4355-BFC3-786AE9BDB313}">
          <x14:formula1>
            <xm:f>入力フォーム用項目!$E$44:$E$58</xm:f>
          </x14:formula1>
          <xm:sqref>D67:H70</xm:sqref>
        </x14:dataValidation>
        <x14:dataValidation type="list" allowBlank="1" showInputMessage="1" showErrorMessage="1" xr:uid="{DC3097AD-909C-47D3-977F-CFAA38690C02}">
          <x14:formula1>
            <xm:f>'備品・販売物品一覧 '!$H$25:$H$52</xm:f>
          </x14:formula1>
          <xm:sqref>E76:H76 D76:D82</xm:sqref>
        </x14:dataValidation>
        <x14:dataValidation type="list" allowBlank="1" showInputMessage="1" showErrorMessage="1" xr:uid="{4675B781-C69E-4D8F-81AC-1CEFA41D9B87}">
          <x14:formula1>
            <xm:f>入力フォーム用項目!$E$3:$E$35</xm:f>
          </x14:formula1>
          <xm:sqref>D41:H41</xm:sqref>
        </x14:dataValidation>
        <x14:dataValidation type="list" allowBlank="1" showInputMessage="1" showErrorMessage="1" xr:uid="{7FB93312-7D35-4210-A3EF-0BDE05E0A1E3}">
          <x14:formula1>
            <xm:f>入力フォーム用項目!$B$43:$B$52</xm:f>
          </x14:formula1>
          <xm:sqref>N14:Q14</xm:sqref>
        </x14:dataValidation>
        <x14:dataValidation type="list" allowBlank="1" xr:uid="{C0249E12-6A62-466D-932C-AEE257976249}">
          <x14:formula1>
            <xm:f>入力フォーム用項目!$B$43:$B$52</xm:f>
          </x14:formula1>
          <xm:sqref>N15:Q16</xm:sqref>
        </x14:dataValidation>
        <x14:dataValidation type="list" allowBlank="1" showInputMessage="1" showErrorMessage="1" xr:uid="{0AA3D132-A66E-4AB8-BC7A-94B976B5C727}">
          <x14:formula1>
            <xm:f>入力フォーム用項目!$B$3:$B$19</xm:f>
          </x14:formula1>
          <xm:sqref>N7</xm:sqref>
        </x14:dataValidation>
        <x14:dataValidation type="list" allowBlank="1" xr:uid="{7918DA57-DD2C-40E6-90FF-8011017C5B45}">
          <x14:formula1>
            <xm:f>入力フォーム用項目!$B$3:$B$16</xm:f>
          </x14:formula1>
          <xm:sqref>N8:Q12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CFFFF"/>
  </sheetPr>
  <dimension ref="A1:P43"/>
  <sheetViews>
    <sheetView view="pageBreakPreview" topLeftCell="A21" zoomScaleNormal="100" zoomScaleSheetLayoutView="100" workbookViewId="0">
      <selection activeCell="B30" sqref="B30:D30"/>
    </sheetView>
  </sheetViews>
  <sheetFormatPr defaultColWidth="9" defaultRowHeight="13"/>
  <cols>
    <col min="1" max="1" width="6.6328125" customWidth="1"/>
    <col min="2" max="15" width="7.08984375" customWidth="1"/>
    <col min="16" max="16" width="3.6328125" customWidth="1"/>
    <col min="17" max="16384" width="9" style="55"/>
  </cols>
  <sheetData>
    <row r="1" spans="1:15">
      <c r="A1" s="19" t="s">
        <v>519</v>
      </c>
    </row>
    <row r="2" spans="1:15" ht="13.5">
      <c r="A2" s="874" t="s">
        <v>18</v>
      </c>
      <c r="B2" s="874"/>
      <c r="C2" s="874"/>
      <c r="D2" s="874"/>
      <c r="E2" s="874"/>
      <c r="F2" s="874"/>
      <c r="G2" s="874"/>
      <c r="H2" s="874"/>
      <c r="I2" s="874"/>
      <c r="J2" s="874"/>
      <c r="K2" s="246"/>
      <c r="L2" s="875" t="s">
        <v>104</v>
      </c>
      <c r="M2" s="875" t="s">
        <v>105</v>
      </c>
      <c r="N2" s="875" t="s">
        <v>106</v>
      </c>
      <c r="O2" s="878" t="s">
        <v>555</v>
      </c>
    </row>
    <row r="3" spans="1:15" ht="3.75" customHeight="1">
      <c r="A3" s="857"/>
      <c r="B3" s="857"/>
      <c r="C3" s="857"/>
      <c r="D3" s="857"/>
      <c r="E3" s="857"/>
      <c r="F3" s="857"/>
      <c r="G3" s="857"/>
      <c r="H3" s="857"/>
      <c r="I3" s="857"/>
      <c r="J3" s="857"/>
      <c r="K3" s="246"/>
      <c r="L3" s="876"/>
      <c r="M3" s="877"/>
      <c r="N3" s="877"/>
      <c r="O3" s="879"/>
    </row>
    <row r="4" spans="1:15" ht="18.75" customHeight="1">
      <c r="A4" s="857" t="s">
        <v>556</v>
      </c>
      <c r="B4" s="857"/>
      <c r="C4" s="857"/>
      <c r="D4" s="857"/>
      <c r="E4" s="857"/>
      <c r="F4" s="857"/>
      <c r="G4" s="857"/>
      <c r="H4" s="857"/>
      <c r="I4" s="857"/>
      <c r="J4" s="857"/>
      <c r="K4" s="247"/>
      <c r="L4" s="858"/>
      <c r="M4" s="858"/>
      <c r="N4" s="858"/>
      <c r="O4" s="858"/>
    </row>
    <row r="5" spans="1:15" ht="15.75" customHeight="1" thickBot="1">
      <c r="A5" s="861"/>
      <c r="B5" s="861"/>
      <c r="C5" s="861"/>
      <c r="D5" s="861"/>
      <c r="E5" s="861"/>
      <c r="F5" s="861"/>
      <c r="G5" s="861"/>
      <c r="H5" s="861"/>
      <c r="I5" s="861"/>
      <c r="J5" s="861"/>
      <c r="K5" s="247"/>
      <c r="L5" s="859"/>
      <c r="M5" s="860"/>
      <c r="N5" s="860"/>
      <c r="O5" s="860"/>
    </row>
    <row r="6" spans="1:15" ht="14" thickTop="1">
      <c r="A6" s="910"/>
      <c r="B6" s="862"/>
      <c r="C6" s="862"/>
      <c r="D6" s="862"/>
      <c r="E6" s="862"/>
      <c r="F6" s="862"/>
      <c r="G6" s="862"/>
      <c r="H6" s="862"/>
      <c r="I6" s="862"/>
      <c r="J6" s="862"/>
      <c r="K6" s="862"/>
      <c r="L6" s="862"/>
      <c r="M6" s="862"/>
      <c r="N6" s="862"/>
      <c r="O6" s="863"/>
    </row>
    <row r="7" spans="1:15" ht="17.25" customHeight="1">
      <c r="A7" s="910"/>
      <c r="B7" s="864" t="s">
        <v>557</v>
      </c>
      <c r="C7" s="864"/>
      <c r="D7" s="864"/>
      <c r="E7" s="864"/>
      <c r="F7" s="864"/>
      <c r="G7" s="864"/>
      <c r="H7" s="864"/>
      <c r="I7" s="864"/>
      <c r="J7" s="864"/>
      <c r="K7" s="864"/>
      <c r="L7" s="864"/>
      <c r="M7" s="864"/>
      <c r="N7" s="864"/>
      <c r="O7" s="865"/>
    </row>
    <row r="8" spans="1:15">
      <c r="A8" s="910"/>
      <c r="B8" s="866">
        <f ca="1">TODAY()</f>
        <v>45413</v>
      </c>
      <c r="C8" s="866"/>
      <c r="D8" s="866"/>
      <c r="E8" s="866"/>
      <c r="F8" s="866"/>
      <c r="G8" s="866"/>
      <c r="H8" s="866"/>
      <c r="I8" s="866"/>
      <c r="J8" s="866"/>
      <c r="K8" s="866"/>
      <c r="L8" s="866"/>
      <c r="M8" s="866"/>
      <c r="N8" s="866"/>
      <c r="O8" s="867"/>
    </row>
    <row r="9" spans="1:15" ht="15" customHeight="1">
      <c r="A9" s="910"/>
      <c r="B9" s="857" t="s">
        <v>558</v>
      </c>
      <c r="C9" s="857"/>
      <c r="D9" s="857"/>
      <c r="E9" s="857"/>
      <c r="F9" s="857"/>
      <c r="G9" s="857"/>
      <c r="H9" s="857"/>
      <c r="I9" s="857"/>
      <c r="J9" s="857"/>
      <c r="K9" s="857"/>
      <c r="L9" s="857"/>
      <c r="M9" s="857"/>
      <c r="N9" s="857"/>
      <c r="O9" s="868"/>
    </row>
    <row r="10" spans="1:15" ht="25" customHeight="1">
      <c r="A10" s="910"/>
      <c r="B10" s="74" t="s">
        <v>8</v>
      </c>
      <c r="C10" s="869" t="s">
        <v>32</v>
      </c>
      <c r="D10" s="869"/>
      <c r="E10" s="870"/>
      <c r="F10" s="871">
        <f>注文シート!D6</f>
        <v>0</v>
      </c>
      <c r="G10" s="872"/>
      <c r="H10" s="809">
        <f>注文シート!D7</f>
        <v>0</v>
      </c>
      <c r="I10" s="809"/>
      <c r="J10" s="809"/>
      <c r="K10" s="809"/>
      <c r="L10" s="809"/>
      <c r="M10" s="809"/>
      <c r="N10" s="809"/>
      <c r="O10" s="873"/>
    </row>
    <row r="11" spans="1:15" ht="25" customHeight="1">
      <c r="A11" s="910"/>
      <c r="B11" s="74" t="s">
        <v>19</v>
      </c>
      <c r="C11" s="806" t="s">
        <v>31</v>
      </c>
      <c r="D11" s="806"/>
      <c r="E11" s="807"/>
      <c r="F11" s="808">
        <f>注文シート!D8</f>
        <v>0</v>
      </c>
      <c r="G11" s="809"/>
      <c r="H11" s="809"/>
      <c r="I11" s="810"/>
      <c r="J11" s="810"/>
      <c r="K11" s="810"/>
      <c r="L11" s="810"/>
      <c r="M11" s="810"/>
      <c r="N11" s="810"/>
      <c r="O11" s="811"/>
    </row>
    <row r="12" spans="1:15" ht="25" customHeight="1">
      <c r="A12" s="910"/>
      <c r="B12" s="75" t="s">
        <v>20</v>
      </c>
      <c r="C12" s="806" t="s">
        <v>33</v>
      </c>
      <c r="D12" s="806"/>
      <c r="E12" s="807"/>
      <c r="F12" s="808">
        <f>注文シート!D9</f>
        <v>0</v>
      </c>
      <c r="G12" s="809"/>
      <c r="H12" s="809"/>
      <c r="I12" s="810"/>
      <c r="J12" s="810"/>
      <c r="K12" s="810"/>
      <c r="L12" s="810"/>
      <c r="M12" s="810"/>
      <c r="N12" s="810"/>
      <c r="O12" s="811"/>
    </row>
    <row r="13" spans="1:15" ht="22.5" customHeight="1">
      <c r="A13" s="910"/>
      <c r="B13" s="23" t="s">
        <v>21</v>
      </c>
      <c r="C13" s="806" t="s">
        <v>34</v>
      </c>
      <c r="D13" s="806"/>
      <c r="E13" s="807"/>
      <c r="F13" s="248" t="s">
        <v>127</v>
      </c>
      <c r="G13" s="808">
        <f>注文シート!D12</f>
        <v>0</v>
      </c>
      <c r="H13" s="809"/>
      <c r="I13" s="809"/>
      <c r="J13" s="847"/>
      <c r="K13" s="249" t="s">
        <v>75</v>
      </c>
      <c r="L13" s="848">
        <f>注文シート!D14</f>
        <v>0</v>
      </c>
      <c r="M13" s="849"/>
      <c r="N13" s="849"/>
      <c r="O13" s="850"/>
    </row>
    <row r="14" spans="1:15" ht="13.5">
      <c r="A14" s="910"/>
      <c r="B14" s="851"/>
      <c r="C14" s="852"/>
      <c r="D14" s="852"/>
      <c r="E14" s="852"/>
      <c r="F14" s="852"/>
      <c r="G14" s="852"/>
      <c r="H14" s="852"/>
      <c r="I14" s="852"/>
      <c r="J14" s="852"/>
      <c r="K14" s="852"/>
      <c r="L14" s="853"/>
      <c r="M14" s="853"/>
      <c r="N14" s="853"/>
      <c r="O14" s="854"/>
    </row>
    <row r="15" spans="1:15" ht="13" customHeight="1">
      <c r="A15" s="910"/>
      <c r="B15" s="857" t="s">
        <v>425</v>
      </c>
      <c r="C15" s="857"/>
      <c r="D15" s="857"/>
      <c r="E15" s="857"/>
      <c r="F15" s="857"/>
      <c r="G15" s="857"/>
      <c r="H15" s="857"/>
      <c r="I15" s="857"/>
      <c r="J15" s="857"/>
      <c r="K15" s="857"/>
      <c r="L15" s="857"/>
      <c r="M15" s="857"/>
      <c r="N15" s="857"/>
      <c r="O15" s="868"/>
    </row>
    <row r="16" spans="1:15">
      <c r="A16" s="910"/>
      <c r="B16" s="885"/>
      <c r="C16" s="885"/>
      <c r="D16" s="885"/>
      <c r="E16" s="885"/>
      <c r="F16" s="885"/>
      <c r="G16" s="885"/>
      <c r="H16" s="885"/>
      <c r="I16" s="885"/>
      <c r="J16" s="885"/>
      <c r="K16" s="885"/>
      <c r="L16" s="885"/>
      <c r="M16" s="885"/>
      <c r="N16" s="885"/>
      <c r="O16" s="886"/>
    </row>
    <row r="17" spans="1:16">
      <c r="A17" s="910"/>
      <c r="B17" s="891" t="s">
        <v>22</v>
      </c>
      <c r="C17" s="819"/>
      <c r="D17" s="819"/>
      <c r="E17" s="819"/>
      <c r="F17" s="819"/>
      <c r="G17" s="819"/>
      <c r="H17" s="819"/>
      <c r="I17" s="819"/>
      <c r="J17" s="819"/>
      <c r="K17" s="819"/>
      <c r="L17" s="819"/>
      <c r="M17" s="819"/>
      <c r="N17" s="819"/>
      <c r="O17" s="892"/>
    </row>
    <row r="18" spans="1:16">
      <c r="A18" s="910"/>
      <c r="B18" s="893"/>
      <c r="C18" s="893"/>
      <c r="D18" s="893"/>
      <c r="E18" s="893"/>
      <c r="F18" s="893"/>
      <c r="G18" s="893"/>
      <c r="H18" s="893"/>
      <c r="I18" s="893"/>
      <c r="J18" s="893"/>
      <c r="K18" s="893"/>
      <c r="L18" s="893"/>
      <c r="M18" s="893"/>
      <c r="N18" s="893"/>
      <c r="O18" s="894"/>
    </row>
    <row r="19" spans="1:16" ht="13.5" customHeight="1">
      <c r="A19" s="910"/>
      <c r="B19" s="887" t="s">
        <v>23</v>
      </c>
      <c r="C19" s="888"/>
      <c r="D19" s="895">
        <f>注文シート!D15</f>
        <v>0</v>
      </c>
      <c r="E19" s="896"/>
      <c r="F19" s="896"/>
      <c r="G19" s="896"/>
      <c r="H19" s="896"/>
      <c r="I19" s="896"/>
      <c r="J19" s="896"/>
      <c r="K19" s="896"/>
      <c r="L19" s="896"/>
      <c r="M19" s="896"/>
      <c r="N19" s="896"/>
      <c r="O19" s="897"/>
    </row>
    <row r="20" spans="1:16">
      <c r="A20" s="910"/>
      <c r="B20" s="819"/>
      <c r="C20" s="889"/>
      <c r="D20" s="898"/>
      <c r="E20" s="899"/>
      <c r="F20" s="899"/>
      <c r="G20" s="899"/>
      <c r="H20" s="899"/>
      <c r="I20" s="899"/>
      <c r="J20" s="899"/>
      <c r="K20" s="899"/>
      <c r="L20" s="899"/>
      <c r="M20" s="899"/>
      <c r="N20" s="899"/>
      <c r="O20" s="900"/>
    </row>
    <row r="21" spans="1:16">
      <c r="A21" s="910"/>
      <c r="B21" s="821"/>
      <c r="C21" s="890"/>
      <c r="D21" s="901"/>
      <c r="E21" s="902"/>
      <c r="F21" s="902"/>
      <c r="G21" s="902"/>
      <c r="H21" s="902"/>
      <c r="I21" s="902"/>
      <c r="J21" s="902"/>
      <c r="K21" s="902"/>
      <c r="L21" s="902"/>
      <c r="M21" s="902"/>
      <c r="N21" s="902"/>
      <c r="O21" s="903"/>
    </row>
    <row r="22" spans="1:16" ht="24" customHeight="1">
      <c r="A22" s="910"/>
      <c r="B22" s="790" t="s">
        <v>24</v>
      </c>
      <c r="C22" s="904"/>
      <c r="D22" s="855">
        <f>注文シート!D17</f>
        <v>0</v>
      </c>
      <c r="E22" s="856"/>
      <c r="F22" s="856"/>
      <c r="G22" s="907"/>
      <c r="H22" s="907"/>
      <c r="I22" s="425">
        <f>注文シート!E18</f>
        <v>0</v>
      </c>
      <c r="J22" s="426"/>
      <c r="K22" s="427" t="s">
        <v>355</v>
      </c>
      <c r="L22" s="428">
        <f>注文シート!H18</f>
        <v>0</v>
      </c>
      <c r="M22" s="429"/>
      <c r="N22" s="905" t="s">
        <v>356</v>
      </c>
      <c r="O22" s="906"/>
    </row>
    <row r="23" spans="1:16" ht="24" customHeight="1">
      <c r="A23" s="910"/>
      <c r="B23" s="790" t="s">
        <v>25</v>
      </c>
      <c r="C23" s="904"/>
      <c r="D23" s="430" t="s">
        <v>129</v>
      </c>
      <c r="E23" s="431">
        <f>注文シート!E21+注文シート!E22+注文シート!E23+注文シート!E24+注文シート!E25+注文シート!E26+注文シート!E27+注文シート!E28</f>
        <v>0</v>
      </c>
      <c r="F23" s="431" t="s">
        <v>123</v>
      </c>
      <c r="G23" s="432" t="s">
        <v>130</v>
      </c>
      <c r="H23" s="431">
        <f>注文シート!H21+注文シート!H22+注文シート!H23+注文シート!H24+注文シート!H25+注文シート!H26+注文シート!H27+注文シート!H28</f>
        <v>0</v>
      </c>
      <c r="I23" s="433" t="s">
        <v>123</v>
      </c>
      <c r="J23" s="433"/>
      <c r="K23" s="433" t="s">
        <v>303</v>
      </c>
      <c r="L23" s="433">
        <f>E23+H23</f>
        <v>0</v>
      </c>
      <c r="M23" s="433" t="s">
        <v>123</v>
      </c>
      <c r="N23" s="433"/>
      <c r="O23" s="434"/>
    </row>
    <row r="24" spans="1:16" ht="19" customHeight="1">
      <c r="A24" s="910"/>
      <c r="B24" s="908" t="s">
        <v>76</v>
      </c>
      <c r="C24" s="888"/>
      <c r="D24" s="842" t="s">
        <v>559</v>
      </c>
      <c r="E24" s="843"/>
      <c r="F24" s="844" t="str">
        <f>注文シート!D10</f>
        <v/>
      </c>
      <c r="G24" s="845"/>
      <c r="H24" s="845"/>
      <c r="I24" s="846"/>
      <c r="J24" s="765" t="s">
        <v>560</v>
      </c>
      <c r="K24" s="766"/>
      <c r="L24" s="812">
        <f>注文シート!D13</f>
        <v>0</v>
      </c>
      <c r="M24" s="813"/>
      <c r="N24" s="813"/>
      <c r="O24" s="814"/>
      <c r="P24" s="55"/>
    </row>
    <row r="25" spans="1:16" ht="18" customHeight="1">
      <c r="A25" s="910"/>
      <c r="B25" s="891"/>
      <c r="C25" s="889"/>
      <c r="D25" s="818" t="s">
        <v>220</v>
      </c>
      <c r="E25" s="819"/>
      <c r="F25" s="822">
        <f>注文シート!D11</f>
        <v>0</v>
      </c>
      <c r="G25" s="823"/>
      <c r="H25" s="823"/>
      <c r="I25" s="824"/>
      <c r="J25" s="767"/>
      <c r="K25" s="768"/>
      <c r="L25" s="815"/>
      <c r="M25" s="816"/>
      <c r="N25" s="816"/>
      <c r="O25" s="817"/>
      <c r="P25" s="55"/>
    </row>
    <row r="26" spans="1:16" ht="30.65" customHeight="1" thickBot="1">
      <c r="A26" s="910"/>
      <c r="B26" s="909"/>
      <c r="C26" s="890"/>
      <c r="D26" s="820"/>
      <c r="E26" s="821"/>
      <c r="F26" s="825"/>
      <c r="G26" s="826"/>
      <c r="H26" s="826"/>
      <c r="I26" s="827"/>
      <c r="J26" s="765" t="s">
        <v>126</v>
      </c>
      <c r="K26" s="766"/>
      <c r="L26" s="839">
        <f>注文シート!D16</f>
        <v>0</v>
      </c>
      <c r="M26" s="840"/>
      <c r="N26" s="840"/>
      <c r="O26" s="841"/>
      <c r="P26" s="250"/>
    </row>
    <row r="27" spans="1:16" ht="20.149999999999999" customHeight="1" thickTop="1">
      <c r="A27" s="910"/>
      <c r="B27" s="882" t="s">
        <v>561</v>
      </c>
      <c r="C27" s="832"/>
      <c r="D27" s="878"/>
      <c r="E27" s="828" t="s">
        <v>15</v>
      </c>
      <c r="F27" s="829"/>
      <c r="G27" s="828" t="s">
        <v>562</v>
      </c>
      <c r="H27" s="832"/>
      <c r="I27" s="832"/>
      <c r="J27" s="833"/>
      <c r="K27" s="837" t="s">
        <v>563</v>
      </c>
      <c r="L27" s="838"/>
      <c r="M27" s="838"/>
      <c r="N27" s="838"/>
      <c r="O27" s="838"/>
    </row>
    <row r="28" spans="1:16" ht="20.149999999999999" customHeight="1">
      <c r="A28" s="910"/>
      <c r="B28" s="883"/>
      <c r="C28" s="835"/>
      <c r="D28" s="884"/>
      <c r="E28" s="830"/>
      <c r="F28" s="831"/>
      <c r="G28" s="834"/>
      <c r="H28" s="835"/>
      <c r="I28" s="835"/>
      <c r="J28" s="836"/>
      <c r="K28" s="251" t="s">
        <v>564</v>
      </c>
      <c r="L28" s="252" t="s">
        <v>565</v>
      </c>
      <c r="M28" s="252" t="s">
        <v>566</v>
      </c>
      <c r="N28" s="252" t="s">
        <v>567</v>
      </c>
      <c r="O28" s="252" t="s">
        <v>303</v>
      </c>
    </row>
    <row r="29" spans="1:16" ht="25" customHeight="1">
      <c r="A29" s="910"/>
      <c r="B29" s="781"/>
      <c r="C29" s="782"/>
      <c r="D29" s="783"/>
      <c r="E29" s="784">
        <f>D22</f>
        <v>0</v>
      </c>
      <c r="F29" s="785"/>
      <c r="G29" s="436"/>
      <c r="H29" s="437"/>
      <c r="I29" s="436"/>
      <c r="J29" s="438"/>
      <c r="K29" s="267"/>
      <c r="L29" s="268"/>
      <c r="M29" s="268"/>
      <c r="N29" s="268"/>
      <c r="O29" s="268"/>
    </row>
    <row r="30" spans="1:16" ht="25" customHeight="1">
      <c r="A30" s="910"/>
      <c r="B30" s="781"/>
      <c r="C30" s="782"/>
      <c r="D30" s="783"/>
      <c r="E30" s="784">
        <f>D22</f>
        <v>0</v>
      </c>
      <c r="F30" s="785"/>
      <c r="G30" s="436"/>
      <c r="H30" s="437"/>
      <c r="I30" s="436"/>
      <c r="J30" s="438"/>
      <c r="K30" s="267"/>
      <c r="L30" s="268"/>
      <c r="M30" s="268"/>
      <c r="N30" s="268"/>
      <c r="O30" s="268"/>
    </row>
    <row r="31" spans="1:16" ht="25" customHeight="1">
      <c r="A31" s="910"/>
      <c r="B31" s="781"/>
      <c r="C31" s="782"/>
      <c r="D31" s="783"/>
      <c r="E31" s="784">
        <f>D22</f>
        <v>0</v>
      </c>
      <c r="F31" s="785"/>
      <c r="G31" s="436"/>
      <c r="H31" s="437"/>
      <c r="I31" s="436"/>
      <c r="J31" s="438"/>
      <c r="K31" s="267"/>
      <c r="L31" s="268"/>
      <c r="M31" s="268"/>
      <c r="N31" s="268"/>
      <c r="O31" s="268"/>
    </row>
    <row r="32" spans="1:16" ht="25" customHeight="1">
      <c r="A32" s="910"/>
      <c r="B32" s="781"/>
      <c r="C32" s="782"/>
      <c r="D32" s="783"/>
      <c r="E32" s="784">
        <f>D22</f>
        <v>0</v>
      </c>
      <c r="F32" s="785"/>
      <c r="G32" s="436"/>
      <c r="H32" s="437"/>
      <c r="I32" s="436"/>
      <c r="J32" s="438"/>
      <c r="K32" s="267"/>
      <c r="L32" s="268"/>
      <c r="M32" s="268"/>
      <c r="N32" s="268"/>
      <c r="O32" s="268"/>
    </row>
    <row r="33" spans="1:16" ht="20.149999999999999" customHeight="1">
      <c r="A33" s="910"/>
      <c r="B33" s="786"/>
      <c r="C33" s="787"/>
      <c r="D33" s="97"/>
      <c r="E33" s="788"/>
      <c r="F33" s="789"/>
      <c r="G33" s="253"/>
      <c r="H33" s="253"/>
      <c r="I33" s="254"/>
      <c r="J33" s="255"/>
      <c r="K33" s="267"/>
      <c r="L33" s="268"/>
      <c r="M33" s="268"/>
      <c r="N33" s="268"/>
      <c r="O33" s="268"/>
    </row>
    <row r="34" spans="1:16" ht="20.149999999999999" customHeight="1" thickBot="1">
      <c r="A34" s="910"/>
      <c r="B34" s="790"/>
      <c r="C34" s="791"/>
      <c r="D34" s="791"/>
      <c r="E34" s="791"/>
      <c r="F34" s="791"/>
      <c r="G34" s="791"/>
      <c r="H34" s="791"/>
      <c r="I34" s="791"/>
      <c r="J34" s="792"/>
      <c r="K34" s="793" t="s">
        <v>568</v>
      </c>
      <c r="L34" s="794"/>
      <c r="M34" s="794"/>
      <c r="N34" s="795"/>
      <c r="O34" s="269"/>
    </row>
    <row r="35" spans="1:16" ht="20.149999999999999" customHeight="1" thickTop="1">
      <c r="A35" s="910"/>
      <c r="B35" s="796" t="s">
        <v>26</v>
      </c>
      <c r="C35" s="797"/>
      <c r="D35" s="798"/>
      <c r="E35" s="802"/>
      <c r="F35" s="803"/>
      <c r="G35" s="803"/>
      <c r="H35" s="803"/>
      <c r="I35" s="803"/>
      <c r="J35" s="803"/>
      <c r="K35" s="803"/>
      <c r="L35" s="803"/>
      <c r="M35" s="803"/>
      <c r="N35" s="803"/>
      <c r="O35" s="804"/>
      <c r="P35" s="55"/>
    </row>
    <row r="36" spans="1:16" ht="20.149999999999999" customHeight="1" thickBot="1">
      <c r="A36" s="910"/>
      <c r="B36" s="799"/>
      <c r="C36" s="800"/>
      <c r="D36" s="801"/>
      <c r="E36" s="805"/>
      <c r="F36" s="803"/>
      <c r="G36" s="803"/>
      <c r="H36" s="803"/>
      <c r="I36" s="803"/>
      <c r="J36" s="803"/>
      <c r="K36" s="803"/>
      <c r="L36" s="803"/>
      <c r="M36" s="803"/>
      <c r="N36" s="803"/>
      <c r="O36" s="804"/>
    </row>
    <row r="37" spans="1:16" ht="20.149999999999999" customHeight="1" thickTop="1">
      <c r="A37" s="852"/>
      <c r="B37" s="769" t="s">
        <v>27</v>
      </c>
      <c r="C37" s="770"/>
      <c r="D37" s="771"/>
      <c r="E37" s="772"/>
      <c r="F37" s="773"/>
      <c r="G37" s="773"/>
      <c r="H37" s="773"/>
      <c r="I37" s="773"/>
      <c r="J37" s="773"/>
      <c r="K37" s="773"/>
      <c r="L37" s="773"/>
      <c r="M37" s="773"/>
      <c r="N37" s="773"/>
      <c r="O37" s="774"/>
    </row>
    <row r="38" spans="1:16" ht="20.149999999999999" customHeight="1">
      <c r="A38" s="852"/>
      <c r="B38" s="778" t="s">
        <v>28</v>
      </c>
      <c r="C38" s="779"/>
      <c r="D38" s="780"/>
      <c r="E38" s="775"/>
      <c r="F38" s="776"/>
      <c r="G38" s="776"/>
      <c r="H38" s="776"/>
      <c r="I38" s="776"/>
      <c r="J38" s="776"/>
      <c r="K38" s="776"/>
      <c r="L38" s="776"/>
      <c r="M38" s="776"/>
      <c r="N38" s="776"/>
      <c r="O38" s="777"/>
    </row>
    <row r="39" spans="1:16" ht="17.149999999999999" customHeight="1">
      <c r="A39" s="256"/>
      <c r="B39" s="257"/>
      <c r="C39" s="257"/>
      <c r="D39" s="257"/>
      <c r="E39" s="257"/>
      <c r="F39" s="257"/>
      <c r="G39" s="257"/>
      <c r="H39" s="257"/>
      <c r="I39" s="257"/>
      <c r="J39" s="257"/>
      <c r="K39" s="257"/>
      <c r="L39" s="257"/>
      <c r="M39" s="257"/>
      <c r="N39" s="257"/>
      <c r="O39" s="257"/>
    </row>
    <row r="40" spans="1:16" ht="17.149999999999999" customHeight="1">
      <c r="A40" s="1"/>
    </row>
    <row r="41" spans="1:16" ht="41.15" customHeight="1">
      <c r="A41" s="258" t="s">
        <v>569</v>
      </c>
      <c r="B41" s="259" t="s">
        <v>570</v>
      </c>
      <c r="C41" s="259" t="s">
        <v>29</v>
      </c>
      <c r="D41" s="259" t="s">
        <v>570</v>
      </c>
    </row>
    <row r="42" spans="1:16" ht="17.149999999999999" customHeight="1">
      <c r="A42" s="246"/>
      <c r="B42" s="244"/>
      <c r="C42" s="244"/>
      <c r="D42" s="244"/>
      <c r="E42" s="244"/>
    </row>
    <row r="43" spans="1:16" ht="17.149999999999999" customHeight="1">
      <c r="A43" s="880" t="s">
        <v>30</v>
      </c>
      <c r="B43" s="881"/>
      <c r="C43" s="881"/>
      <c r="D43" s="881"/>
      <c r="E43" s="881"/>
      <c r="F43" s="21"/>
      <c r="G43" s="21"/>
      <c r="H43" s="21"/>
      <c r="I43" s="21"/>
      <c r="J43" s="21"/>
      <c r="K43" s="21"/>
      <c r="L43" s="21"/>
      <c r="M43" s="21"/>
      <c r="N43" s="21"/>
      <c r="O43" s="21"/>
      <c r="P43" s="21"/>
    </row>
  </sheetData>
  <sheetProtection algorithmName="SHA-512" hashValue="/T9lAiv9y7TcQ9l5BMSQBIDk7Bo5Ld7ZGNoIyqYdaI889/BPa/RKzOZLU+Z11nTMjrJGzflnfqqBAM3eSPtvjw==" saltValue="Lew4kfrMmvTeVBgCqcwLiA==" spinCount="100000" sheet="1" objects="1" scenarios="1" insertHyperlinks="0"/>
  <mergeCells count="70">
    <mergeCell ref="A43:E43"/>
    <mergeCell ref="B27:D28"/>
    <mergeCell ref="B30:D30"/>
    <mergeCell ref="E30:F30"/>
    <mergeCell ref="B15:O15"/>
    <mergeCell ref="B16:O16"/>
    <mergeCell ref="B19:C21"/>
    <mergeCell ref="B17:O17"/>
    <mergeCell ref="B18:O18"/>
    <mergeCell ref="D19:O21"/>
    <mergeCell ref="B22:C22"/>
    <mergeCell ref="N22:O22"/>
    <mergeCell ref="G22:H22"/>
    <mergeCell ref="B23:C23"/>
    <mergeCell ref="B24:C26"/>
    <mergeCell ref="A6:A38"/>
    <mergeCell ref="A2:J2"/>
    <mergeCell ref="L2:L3"/>
    <mergeCell ref="M2:M3"/>
    <mergeCell ref="N2:N3"/>
    <mergeCell ref="O2:O3"/>
    <mergeCell ref="A3:J3"/>
    <mergeCell ref="B6:O6"/>
    <mergeCell ref="B7:O7"/>
    <mergeCell ref="B8:O8"/>
    <mergeCell ref="B9:O9"/>
    <mergeCell ref="C10:E10"/>
    <mergeCell ref="F10:G10"/>
    <mergeCell ref="H10:O10"/>
    <mergeCell ref="A4:J4"/>
    <mergeCell ref="L4:L5"/>
    <mergeCell ref="M4:M5"/>
    <mergeCell ref="N4:N5"/>
    <mergeCell ref="O4:O5"/>
    <mergeCell ref="A5:J5"/>
    <mergeCell ref="C13:E13"/>
    <mergeCell ref="G13:J13"/>
    <mergeCell ref="L13:O13"/>
    <mergeCell ref="B14:O14"/>
    <mergeCell ref="D22:F22"/>
    <mergeCell ref="C11:E11"/>
    <mergeCell ref="F11:O11"/>
    <mergeCell ref="C12:E12"/>
    <mergeCell ref="F12:O12"/>
    <mergeCell ref="B29:D29"/>
    <mergeCell ref="E29:F29"/>
    <mergeCell ref="L24:O25"/>
    <mergeCell ref="D25:E26"/>
    <mergeCell ref="F25:I26"/>
    <mergeCell ref="E27:F28"/>
    <mergeCell ref="G27:J28"/>
    <mergeCell ref="K27:O27"/>
    <mergeCell ref="J26:K26"/>
    <mergeCell ref="L26:O26"/>
    <mergeCell ref="D24:E24"/>
    <mergeCell ref="F24:I24"/>
    <mergeCell ref="J24:K25"/>
    <mergeCell ref="B37:D37"/>
    <mergeCell ref="E37:O38"/>
    <mergeCell ref="B38:D38"/>
    <mergeCell ref="B31:D31"/>
    <mergeCell ref="E31:F31"/>
    <mergeCell ref="B32:D32"/>
    <mergeCell ref="E32:F32"/>
    <mergeCell ref="B33:C33"/>
    <mergeCell ref="E33:F33"/>
    <mergeCell ref="B34:J34"/>
    <mergeCell ref="K34:N34"/>
    <mergeCell ref="B35:D36"/>
    <mergeCell ref="E35:O36"/>
  </mergeCells>
  <phoneticPr fontId="27" type="Hiragana" alignment="center"/>
  <dataValidations xWindow="659" yWindow="629" count="3">
    <dataValidation type="list" allowBlank="1" showInputMessage="1" showErrorMessage="1" sqref="B29:D32" xr:uid="{27B8D6EC-E098-4F3B-8632-72DC9C83BAA3}">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会議室,屋外,施設外,その他"</formula1>
    </dataValidation>
    <dataValidation allowBlank="1" showInputMessage="1" showErrorMessage="1" promptTitle="時間入力例" prompt="9時～16時30分利用の場合：9、00、16，30、と数字のみご入力ください。" sqref="G27:J28" xr:uid="{ACF1E061-1F75-477B-8D53-305765809DCA}"/>
    <dataValidation allowBlank="1" showInputMessage="1" showErrorMessage="1" promptTitle="入力例" prompt="9時00分～10時40分の場合：9，00，10，45，と数字のみ各セルに入力。" sqref="G29" xr:uid="{27053980-4A88-44C0-92AB-946594CBE952}"/>
  </dataValidations>
  <pageMargins left="0.59055118110236227" right="0.39370078740157483"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CFFFF"/>
  </sheetPr>
  <dimension ref="A1:O42"/>
  <sheetViews>
    <sheetView view="pageBreakPreview" zoomScaleNormal="100" zoomScaleSheetLayoutView="100" workbookViewId="0">
      <selection activeCell="I30" sqref="I30"/>
    </sheetView>
  </sheetViews>
  <sheetFormatPr defaultColWidth="9" defaultRowHeight="13"/>
  <cols>
    <col min="1" max="1" width="6.6328125" customWidth="1"/>
    <col min="2" max="15" width="7.08984375" customWidth="1"/>
    <col min="16" max="16" width="3.08984375" style="55" customWidth="1"/>
    <col min="17" max="16384" width="9" style="55"/>
  </cols>
  <sheetData>
    <row r="1" spans="1:15">
      <c r="A1" s="19" t="s">
        <v>519</v>
      </c>
    </row>
    <row r="2" spans="1:15" ht="13" customHeight="1">
      <c r="A2" s="874" t="s">
        <v>18</v>
      </c>
      <c r="B2" s="874"/>
      <c r="C2" s="874"/>
      <c r="D2" s="874"/>
      <c r="E2" s="874"/>
      <c r="F2" s="874"/>
      <c r="G2" s="874"/>
      <c r="H2" s="874"/>
      <c r="I2" s="874"/>
      <c r="J2" s="874"/>
      <c r="K2" s="246"/>
      <c r="L2" s="260"/>
      <c r="M2" s="260"/>
      <c r="N2" s="260"/>
      <c r="O2" s="260"/>
    </row>
    <row r="3" spans="1:15" ht="13" customHeight="1">
      <c r="A3" s="857"/>
      <c r="B3" s="857"/>
      <c r="C3" s="857"/>
      <c r="D3" s="857"/>
      <c r="E3" s="857"/>
      <c r="F3" s="857"/>
      <c r="G3" s="857"/>
      <c r="H3" s="857"/>
      <c r="I3" s="857"/>
      <c r="J3" s="857"/>
      <c r="K3" s="246"/>
      <c r="L3" s="18"/>
      <c r="M3" s="261"/>
      <c r="N3" s="261"/>
      <c r="O3" s="261"/>
    </row>
    <row r="4" spans="1:15" ht="13.5">
      <c r="A4" s="857" t="s">
        <v>556</v>
      </c>
      <c r="B4" s="857"/>
      <c r="C4" s="857"/>
      <c r="D4" s="857"/>
      <c r="E4" s="857"/>
      <c r="F4" s="857"/>
      <c r="G4" s="857"/>
      <c r="H4" s="857"/>
      <c r="I4" s="857"/>
      <c r="J4" s="857"/>
      <c r="K4" s="246"/>
      <c r="L4" s="262"/>
      <c r="M4" s="262"/>
      <c r="N4" s="262"/>
      <c r="O4" s="262"/>
    </row>
    <row r="5" spans="1:15" ht="20.149999999999999" customHeight="1" thickBot="1">
      <c r="A5" s="861"/>
      <c r="B5" s="861"/>
      <c r="C5" s="861"/>
      <c r="D5" s="861"/>
      <c r="E5" s="861"/>
      <c r="F5" s="861"/>
      <c r="G5" s="861"/>
      <c r="H5" s="861"/>
      <c r="I5" s="861"/>
      <c r="J5" s="861"/>
      <c r="K5" s="246"/>
      <c r="L5" s="263"/>
      <c r="M5" s="264"/>
      <c r="N5" s="264"/>
      <c r="O5" s="264"/>
    </row>
    <row r="6" spans="1:15" ht="17.25" customHeight="1" thickTop="1">
      <c r="A6" s="910"/>
      <c r="B6" s="862"/>
      <c r="C6" s="862"/>
      <c r="D6" s="862"/>
      <c r="E6" s="862"/>
      <c r="F6" s="862"/>
      <c r="G6" s="862"/>
      <c r="H6" s="862"/>
      <c r="I6" s="862"/>
      <c r="J6" s="862"/>
      <c r="K6" s="862"/>
      <c r="L6" s="862"/>
      <c r="M6" s="862"/>
      <c r="N6" s="862"/>
      <c r="O6" s="863"/>
    </row>
    <row r="7" spans="1:15" ht="15" customHeight="1">
      <c r="A7" s="910"/>
      <c r="B7" s="864" t="s">
        <v>571</v>
      </c>
      <c r="C7" s="864"/>
      <c r="D7" s="864"/>
      <c r="E7" s="864"/>
      <c r="F7" s="864"/>
      <c r="G7" s="864"/>
      <c r="H7" s="864"/>
      <c r="I7" s="864"/>
      <c r="J7" s="864"/>
      <c r="K7" s="864"/>
      <c r="L7" s="864"/>
      <c r="M7" s="864"/>
      <c r="N7" s="864"/>
      <c r="O7" s="865"/>
    </row>
    <row r="8" spans="1:15" ht="15" customHeight="1">
      <c r="A8" s="910"/>
      <c r="B8" s="866">
        <f ca="1">TODAY()</f>
        <v>45413</v>
      </c>
      <c r="C8" s="866"/>
      <c r="D8" s="866"/>
      <c r="E8" s="866"/>
      <c r="F8" s="866"/>
      <c r="G8" s="866"/>
      <c r="H8" s="866"/>
      <c r="I8" s="866"/>
      <c r="J8" s="866"/>
      <c r="K8" s="866"/>
      <c r="L8" s="866"/>
      <c r="M8" s="866"/>
      <c r="N8" s="866"/>
      <c r="O8" s="867"/>
    </row>
    <row r="9" spans="1:15" ht="25" customHeight="1">
      <c r="A9" s="910"/>
      <c r="B9" s="924" t="s">
        <v>558</v>
      </c>
      <c r="C9" s="857"/>
      <c r="D9" s="857"/>
      <c r="E9" s="857"/>
      <c r="F9" s="857"/>
      <c r="G9" s="857"/>
      <c r="H9" s="857"/>
      <c r="I9" s="857"/>
      <c r="J9" s="857"/>
      <c r="K9" s="857"/>
      <c r="L9" s="857"/>
      <c r="M9" s="857"/>
      <c r="N9" s="857"/>
      <c r="O9" s="868"/>
    </row>
    <row r="10" spans="1:15" ht="25" customHeight="1">
      <c r="A10" s="910"/>
      <c r="B10" s="74" t="s">
        <v>8</v>
      </c>
      <c r="C10" s="869" t="s">
        <v>32</v>
      </c>
      <c r="D10" s="869"/>
      <c r="E10" s="870"/>
      <c r="F10" s="925">
        <f>申請書!F10</f>
        <v>0</v>
      </c>
      <c r="G10" s="925"/>
      <c r="H10" s="925">
        <f>申請書!H10</f>
        <v>0</v>
      </c>
      <c r="I10" s="925"/>
      <c r="J10" s="925"/>
      <c r="K10" s="925"/>
      <c r="L10" s="925"/>
      <c r="M10" s="925"/>
      <c r="N10" s="925"/>
      <c r="O10" s="926"/>
    </row>
    <row r="11" spans="1:15" ht="25" customHeight="1">
      <c r="A11" s="910"/>
      <c r="B11" s="74" t="s">
        <v>19</v>
      </c>
      <c r="C11" s="806" t="s">
        <v>31</v>
      </c>
      <c r="D11" s="806"/>
      <c r="E11" s="807"/>
      <c r="F11" s="911">
        <f>申請書!F11</f>
        <v>0</v>
      </c>
      <c r="G11" s="911"/>
      <c r="H11" s="911"/>
      <c r="I11" s="930"/>
      <c r="J11" s="930"/>
      <c r="K11" s="930"/>
      <c r="L11" s="930"/>
      <c r="M11" s="930"/>
      <c r="N11" s="930"/>
      <c r="O11" s="931"/>
    </row>
    <row r="12" spans="1:15" ht="25" customHeight="1">
      <c r="A12" s="910"/>
      <c r="B12" s="75" t="s">
        <v>20</v>
      </c>
      <c r="C12" s="806" t="s">
        <v>33</v>
      </c>
      <c r="D12" s="806"/>
      <c r="E12" s="807"/>
      <c r="F12" s="911">
        <f>申請書!F12</f>
        <v>0</v>
      </c>
      <c r="G12" s="911"/>
      <c r="H12" s="911"/>
      <c r="I12" s="930"/>
      <c r="J12" s="930"/>
      <c r="K12" s="930"/>
      <c r="L12" s="930"/>
      <c r="M12" s="930"/>
      <c r="N12" s="930"/>
      <c r="O12" s="931"/>
    </row>
    <row r="13" spans="1:15" ht="25" customHeight="1">
      <c r="A13" s="910"/>
      <c r="B13" s="23" t="s">
        <v>21</v>
      </c>
      <c r="C13" s="806" t="s">
        <v>34</v>
      </c>
      <c r="D13" s="806"/>
      <c r="E13" s="807"/>
      <c r="F13" s="265" t="s">
        <v>127</v>
      </c>
      <c r="G13" s="911">
        <f>申請書!G13</f>
        <v>0</v>
      </c>
      <c r="H13" s="911"/>
      <c r="I13" s="911"/>
      <c r="J13" s="911"/>
      <c r="K13" s="25" t="s">
        <v>75</v>
      </c>
      <c r="L13" s="919">
        <f>申請書!L13</f>
        <v>0</v>
      </c>
      <c r="M13" s="919"/>
      <c r="N13" s="919"/>
      <c r="O13" s="920"/>
    </row>
    <row r="14" spans="1:15" ht="13.5" customHeight="1">
      <c r="A14" s="910"/>
      <c r="B14" s="851"/>
      <c r="C14" s="852"/>
      <c r="D14" s="852"/>
      <c r="E14" s="852"/>
      <c r="F14" s="852"/>
      <c r="G14" s="852"/>
      <c r="H14" s="852"/>
      <c r="I14" s="852"/>
      <c r="J14" s="852"/>
      <c r="K14" s="852"/>
      <c r="L14" s="852"/>
      <c r="M14" s="852"/>
      <c r="N14" s="852"/>
      <c r="O14" s="910"/>
    </row>
    <row r="15" spans="1:15" ht="29.15" customHeight="1">
      <c r="A15" s="910"/>
      <c r="B15" s="921" t="s">
        <v>572</v>
      </c>
      <c r="C15" s="922"/>
      <c r="D15" s="922"/>
      <c r="E15" s="922"/>
      <c r="F15" s="922"/>
      <c r="G15" s="922"/>
      <c r="H15" s="922"/>
      <c r="I15" s="922"/>
      <c r="J15" s="922"/>
      <c r="K15" s="922"/>
      <c r="L15" s="922"/>
      <c r="M15" s="922"/>
      <c r="N15" s="922"/>
      <c r="O15" s="923"/>
    </row>
    <row r="16" spans="1:15">
      <c r="A16" s="910"/>
      <c r="B16" s="857"/>
      <c r="C16" s="857"/>
      <c r="D16" s="857"/>
      <c r="E16" s="857"/>
      <c r="F16" s="857"/>
      <c r="G16" s="857"/>
      <c r="H16" s="857"/>
      <c r="I16" s="857"/>
      <c r="J16" s="857"/>
      <c r="K16" s="857"/>
      <c r="L16" s="857"/>
      <c r="M16" s="857"/>
      <c r="N16" s="857"/>
      <c r="O16" s="868"/>
    </row>
    <row r="17" spans="1:15">
      <c r="A17" s="910"/>
      <c r="B17" s="857" t="s">
        <v>227</v>
      </c>
      <c r="C17" s="857"/>
      <c r="D17" s="857"/>
      <c r="E17" s="857"/>
      <c r="F17" s="857"/>
      <c r="G17" s="857"/>
      <c r="H17" s="857"/>
      <c r="I17" s="857"/>
      <c r="J17" s="857"/>
      <c r="K17" s="857"/>
      <c r="L17" s="857"/>
      <c r="M17" s="857"/>
      <c r="N17" s="857"/>
      <c r="O17" s="868"/>
    </row>
    <row r="18" spans="1:15">
      <c r="A18" s="910"/>
      <c r="B18" s="891" t="s">
        <v>22</v>
      </c>
      <c r="C18" s="819"/>
      <c r="D18" s="819"/>
      <c r="E18" s="819"/>
      <c r="F18" s="819"/>
      <c r="G18" s="819"/>
      <c r="H18" s="819"/>
      <c r="I18" s="819"/>
      <c r="J18" s="819"/>
      <c r="K18" s="819"/>
      <c r="L18" s="819"/>
      <c r="M18" s="819"/>
      <c r="N18" s="819"/>
      <c r="O18" s="892"/>
    </row>
    <row r="19" spans="1:15" ht="13" customHeight="1">
      <c r="A19" s="910"/>
      <c r="B19" s="893"/>
      <c r="C19" s="893"/>
      <c r="D19" s="893"/>
      <c r="E19" s="893"/>
      <c r="F19" s="893"/>
      <c r="G19" s="893"/>
      <c r="H19" s="893"/>
      <c r="I19" s="893"/>
      <c r="J19" s="893"/>
      <c r="K19" s="893"/>
      <c r="L19" s="893"/>
      <c r="M19" s="893"/>
      <c r="N19" s="893"/>
      <c r="O19" s="894"/>
    </row>
    <row r="20" spans="1:15" ht="13" customHeight="1">
      <c r="A20" s="910"/>
      <c r="B20" s="887" t="s">
        <v>23</v>
      </c>
      <c r="C20" s="888"/>
      <c r="D20" s="932">
        <f>申請書!D19</f>
        <v>0</v>
      </c>
      <c r="E20" s="933"/>
      <c r="F20" s="933"/>
      <c r="G20" s="933"/>
      <c r="H20" s="933"/>
      <c r="I20" s="933"/>
      <c r="J20" s="933"/>
      <c r="K20" s="933"/>
      <c r="L20" s="933"/>
      <c r="M20" s="933"/>
      <c r="N20" s="933"/>
      <c r="O20" s="934"/>
    </row>
    <row r="21" spans="1:15" ht="13" customHeight="1">
      <c r="A21" s="910"/>
      <c r="B21" s="819"/>
      <c r="C21" s="889"/>
      <c r="D21" s="935"/>
      <c r="E21" s="936"/>
      <c r="F21" s="936"/>
      <c r="G21" s="936"/>
      <c r="H21" s="936"/>
      <c r="I21" s="936"/>
      <c r="J21" s="936"/>
      <c r="K21" s="936"/>
      <c r="L21" s="936"/>
      <c r="M21" s="936"/>
      <c r="N21" s="936"/>
      <c r="O21" s="937"/>
    </row>
    <row r="22" spans="1:15" ht="24.75" customHeight="1">
      <c r="A22" s="910"/>
      <c r="B22" s="821"/>
      <c r="C22" s="890"/>
      <c r="D22" s="938"/>
      <c r="E22" s="939"/>
      <c r="F22" s="939"/>
      <c r="G22" s="939"/>
      <c r="H22" s="939"/>
      <c r="I22" s="939"/>
      <c r="J22" s="939"/>
      <c r="K22" s="939"/>
      <c r="L22" s="939"/>
      <c r="M22" s="939"/>
      <c r="N22" s="939"/>
      <c r="O22" s="940"/>
    </row>
    <row r="23" spans="1:15" ht="27.75" customHeight="1">
      <c r="A23" s="910"/>
      <c r="B23" s="790" t="s">
        <v>24</v>
      </c>
      <c r="C23" s="904"/>
      <c r="D23" s="855">
        <f>申請書!D22</f>
        <v>0</v>
      </c>
      <c r="E23" s="856"/>
      <c r="F23" s="856"/>
      <c r="G23" s="907"/>
      <c r="H23" s="907"/>
      <c r="I23" s="425">
        <f>申請書!I22</f>
        <v>0</v>
      </c>
      <c r="J23" s="426"/>
      <c r="K23" s="435" t="s">
        <v>355</v>
      </c>
      <c r="L23" s="428">
        <f>申請書!L22</f>
        <v>0</v>
      </c>
      <c r="M23" s="429"/>
      <c r="N23" s="905" t="str">
        <f>[1]申請書!N22</f>
        <v>まで</v>
      </c>
      <c r="O23" s="906"/>
    </row>
    <row r="24" spans="1:15" ht="23.15" customHeight="1">
      <c r="A24" s="910"/>
      <c r="B24" s="790" t="s">
        <v>25</v>
      </c>
      <c r="C24" s="904"/>
      <c r="D24" s="430" t="s">
        <v>129</v>
      </c>
      <c r="E24" s="431">
        <f>申請書!E23</f>
        <v>0</v>
      </c>
      <c r="F24" s="431" t="s">
        <v>123</v>
      </c>
      <c r="G24" s="432" t="s">
        <v>130</v>
      </c>
      <c r="H24" s="431">
        <f>申請書!H23</f>
        <v>0</v>
      </c>
      <c r="I24" s="433" t="s">
        <v>123</v>
      </c>
      <c r="J24" s="433"/>
      <c r="K24" s="433" t="s">
        <v>303</v>
      </c>
      <c r="L24" s="433">
        <f>申請書!L23</f>
        <v>0</v>
      </c>
      <c r="M24" s="433" t="s">
        <v>123</v>
      </c>
      <c r="N24" s="433"/>
      <c r="O24" s="434"/>
    </row>
    <row r="25" spans="1:15" ht="30" customHeight="1">
      <c r="A25" s="910"/>
      <c r="B25" s="908" t="s">
        <v>573</v>
      </c>
      <c r="C25" s="887"/>
      <c r="D25" s="888" t="s">
        <v>278</v>
      </c>
      <c r="E25" s="916" t="str">
        <f>注文シート!D10</f>
        <v/>
      </c>
      <c r="F25" s="917"/>
      <c r="G25" s="917"/>
      <c r="H25" s="917"/>
      <c r="I25" s="918"/>
      <c r="J25" s="941" t="s">
        <v>560</v>
      </c>
      <c r="K25" s="942"/>
      <c r="L25" s="943">
        <f>申請書!L24</f>
        <v>0</v>
      </c>
      <c r="M25" s="944"/>
      <c r="N25" s="944"/>
      <c r="O25" s="945"/>
    </row>
    <row r="26" spans="1:15" ht="30" customHeight="1" thickBot="1">
      <c r="A26" s="910"/>
      <c r="B26" s="909"/>
      <c r="C26" s="821"/>
      <c r="D26" s="890"/>
      <c r="E26" s="916">
        <f>注文シート!D11</f>
        <v>0</v>
      </c>
      <c r="F26" s="917"/>
      <c r="G26" s="917"/>
      <c r="H26" s="917"/>
      <c r="I26" s="918"/>
      <c r="J26" s="946" t="s">
        <v>574</v>
      </c>
      <c r="K26" s="947"/>
      <c r="L26" s="948">
        <f>申請書!L26</f>
        <v>0</v>
      </c>
      <c r="M26" s="949"/>
      <c r="N26" s="949"/>
      <c r="O26" s="950"/>
    </row>
    <row r="27" spans="1:15" ht="25" customHeight="1" thickTop="1">
      <c r="A27" s="910"/>
      <c r="B27" s="882" t="s">
        <v>561</v>
      </c>
      <c r="C27" s="832"/>
      <c r="D27" s="878"/>
      <c r="E27" s="828" t="s">
        <v>15</v>
      </c>
      <c r="F27" s="829"/>
      <c r="G27" s="828" t="s">
        <v>562</v>
      </c>
      <c r="H27" s="832"/>
      <c r="I27" s="832"/>
      <c r="J27" s="833"/>
      <c r="K27" s="837" t="s">
        <v>563</v>
      </c>
      <c r="L27" s="838"/>
      <c r="M27" s="838"/>
      <c r="N27" s="838"/>
      <c r="O27" s="838"/>
    </row>
    <row r="28" spans="1:15" ht="25" customHeight="1">
      <c r="A28" s="910"/>
      <c r="B28" s="883"/>
      <c r="C28" s="835"/>
      <c r="D28" s="884"/>
      <c r="E28" s="830"/>
      <c r="F28" s="831"/>
      <c r="G28" s="834"/>
      <c r="H28" s="835"/>
      <c r="I28" s="835"/>
      <c r="J28" s="836"/>
      <c r="K28" s="251" t="s">
        <v>564</v>
      </c>
      <c r="L28" s="252" t="s">
        <v>565</v>
      </c>
      <c r="M28" s="252" t="s">
        <v>566</v>
      </c>
      <c r="N28" s="252" t="s">
        <v>567</v>
      </c>
      <c r="O28" s="252" t="s">
        <v>303</v>
      </c>
    </row>
    <row r="29" spans="1:15" ht="25" customHeight="1">
      <c r="A29" s="910"/>
      <c r="B29" s="912">
        <f>申請書!B29</f>
        <v>0</v>
      </c>
      <c r="C29" s="913"/>
      <c r="D29" s="914"/>
      <c r="E29" s="784">
        <f>申請書!E29</f>
        <v>0</v>
      </c>
      <c r="F29" s="915"/>
      <c r="G29" s="439">
        <f>申請書!G29</f>
        <v>0</v>
      </c>
      <c r="H29" s="440">
        <f>申請書!H29</f>
        <v>0</v>
      </c>
      <c r="I29" s="439">
        <f>申請書!I29</f>
        <v>0</v>
      </c>
      <c r="J29" s="441">
        <f>申請書!J29</f>
        <v>0</v>
      </c>
      <c r="K29" s="267"/>
      <c r="L29" s="268"/>
      <c r="M29" s="268"/>
      <c r="N29" s="268"/>
      <c r="O29" s="268"/>
    </row>
    <row r="30" spans="1:15" ht="25" customHeight="1">
      <c r="A30" s="910"/>
      <c r="B30" s="912">
        <f>申請書!B30</f>
        <v>0</v>
      </c>
      <c r="C30" s="913"/>
      <c r="D30" s="914"/>
      <c r="E30" s="784">
        <f>申請書!E30</f>
        <v>0</v>
      </c>
      <c r="F30" s="915"/>
      <c r="G30" s="439">
        <f>申請書!G30</f>
        <v>0</v>
      </c>
      <c r="H30" s="440">
        <f>申請書!H30</f>
        <v>0</v>
      </c>
      <c r="I30" s="439">
        <f>申請書!I30</f>
        <v>0</v>
      </c>
      <c r="J30" s="441">
        <f>申請書!J30</f>
        <v>0</v>
      </c>
      <c r="K30" s="267"/>
      <c r="L30" s="268"/>
      <c r="M30" s="268"/>
      <c r="N30" s="268"/>
      <c r="O30" s="268"/>
    </row>
    <row r="31" spans="1:15" ht="25" customHeight="1">
      <c r="A31" s="910"/>
      <c r="B31" s="912">
        <f>申請書!B31</f>
        <v>0</v>
      </c>
      <c r="C31" s="913"/>
      <c r="D31" s="914"/>
      <c r="E31" s="784">
        <f>申請書!E31</f>
        <v>0</v>
      </c>
      <c r="F31" s="915"/>
      <c r="G31" s="439">
        <f>申請書!G31</f>
        <v>0</v>
      </c>
      <c r="H31" s="440">
        <f>申請書!H31</f>
        <v>0</v>
      </c>
      <c r="I31" s="439">
        <f>申請書!I31</f>
        <v>0</v>
      </c>
      <c r="J31" s="441">
        <f>申請書!J31</f>
        <v>0</v>
      </c>
      <c r="K31" s="267"/>
      <c r="L31" s="268"/>
      <c r="M31" s="268"/>
      <c r="N31" s="268"/>
      <c r="O31" s="268"/>
    </row>
    <row r="32" spans="1:15" ht="25" customHeight="1">
      <c r="A32" s="910"/>
      <c r="B32" s="912">
        <f>申請書!B32</f>
        <v>0</v>
      </c>
      <c r="C32" s="913"/>
      <c r="D32" s="914"/>
      <c r="E32" s="784">
        <f>申請書!E32</f>
        <v>0</v>
      </c>
      <c r="F32" s="915"/>
      <c r="G32" s="439">
        <f>申請書!G32</f>
        <v>0</v>
      </c>
      <c r="H32" s="440">
        <f>申請書!H32</f>
        <v>0</v>
      </c>
      <c r="I32" s="439">
        <f>申請書!I32</f>
        <v>0</v>
      </c>
      <c r="J32" s="441">
        <f>申請書!J32</f>
        <v>0</v>
      </c>
      <c r="K32" s="267"/>
      <c r="L32" s="268"/>
      <c r="M32" s="268"/>
      <c r="N32" s="268"/>
      <c r="O32" s="268"/>
    </row>
    <row r="33" spans="1:15" ht="25" customHeight="1">
      <c r="A33" s="910"/>
      <c r="B33" s="786"/>
      <c r="C33" s="787"/>
      <c r="D33" s="97"/>
      <c r="E33" s="788"/>
      <c r="F33" s="789"/>
      <c r="G33" s="253"/>
      <c r="H33" s="253"/>
      <c r="I33" s="254"/>
      <c r="J33" s="255"/>
      <c r="K33" s="267"/>
      <c r="L33" s="268"/>
      <c r="M33" s="268"/>
      <c r="N33" s="268"/>
      <c r="O33" s="268"/>
    </row>
    <row r="34" spans="1:15" ht="25" customHeight="1" thickBot="1">
      <c r="A34" s="910"/>
      <c r="B34" s="790"/>
      <c r="C34" s="791"/>
      <c r="D34" s="791"/>
      <c r="E34" s="791"/>
      <c r="F34" s="791"/>
      <c r="G34" s="791"/>
      <c r="H34" s="791"/>
      <c r="I34" s="791"/>
      <c r="J34" s="792"/>
      <c r="K34" s="793" t="s">
        <v>568</v>
      </c>
      <c r="L34" s="794"/>
      <c r="M34" s="794"/>
      <c r="N34" s="795"/>
      <c r="O34" s="269"/>
    </row>
    <row r="35" spans="1:15" ht="16" customHeight="1" thickTop="1">
      <c r="A35" s="910"/>
      <c r="B35" s="951" t="s">
        <v>26</v>
      </c>
      <c r="C35" s="952"/>
      <c r="D35" s="953"/>
      <c r="E35" s="927">
        <f>申請書!E35</f>
        <v>0</v>
      </c>
      <c r="F35" s="928"/>
      <c r="G35" s="928"/>
      <c r="H35" s="928"/>
      <c r="I35" s="928"/>
      <c r="J35" s="928"/>
      <c r="K35" s="928"/>
      <c r="L35" s="928"/>
      <c r="M35" s="928"/>
      <c r="N35" s="928"/>
      <c r="O35" s="929"/>
    </row>
    <row r="36" spans="1:15" ht="16" customHeight="1" thickBot="1">
      <c r="A36" s="910"/>
      <c r="B36" s="954"/>
      <c r="C36" s="955"/>
      <c r="D36" s="956"/>
      <c r="E36" s="927"/>
      <c r="F36" s="928"/>
      <c r="G36" s="928"/>
      <c r="H36" s="928"/>
      <c r="I36" s="928"/>
      <c r="J36" s="928"/>
      <c r="K36" s="928"/>
      <c r="L36" s="928"/>
      <c r="M36" s="928"/>
      <c r="N36" s="928"/>
      <c r="O36" s="929"/>
    </row>
    <row r="37" spans="1:15" ht="16" customHeight="1" thickTop="1">
      <c r="A37" s="852"/>
      <c r="B37" s="769" t="s">
        <v>27</v>
      </c>
      <c r="C37" s="770"/>
      <c r="D37" s="771"/>
      <c r="E37" s="772"/>
      <c r="F37" s="773"/>
      <c r="G37" s="773"/>
      <c r="H37" s="773"/>
      <c r="I37" s="773"/>
      <c r="J37" s="773"/>
      <c r="K37" s="773"/>
      <c r="L37" s="773"/>
      <c r="M37" s="773"/>
      <c r="N37" s="773"/>
      <c r="O37" s="774"/>
    </row>
    <row r="38" spans="1:15" ht="16" customHeight="1">
      <c r="A38" s="852"/>
      <c r="B38" s="778" t="s">
        <v>28</v>
      </c>
      <c r="C38" s="779"/>
      <c r="D38" s="780"/>
      <c r="E38" s="775"/>
      <c r="F38" s="776"/>
      <c r="G38" s="776"/>
      <c r="H38" s="776"/>
      <c r="I38" s="776"/>
      <c r="J38" s="776"/>
      <c r="K38" s="776"/>
      <c r="L38" s="776"/>
      <c r="M38" s="776"/>
      <c r="N38" s="776"/>
      <c r="O38" s="777"/>
    </row>
    <row r="39" spans="1:15" ht="16" customHeight="1">
      <c r="A39" s="256"/>
      <c r="B39" s="257"/>
      <c r="C39" s="257"/>
      <c r="D39" s="257"/>
      <c r="E39" s="257"/>
      <c r="F39" s="257"/>
      <c r="G39" s="257"/>
      <c r="H39" s="257"/>
      <c r="I39" s="257"/>
      <c r="J39" s="257"/>
      <c r="K39" s="257"/>
      <c r="L39" s="257"/>
      <c r="M39" s="257"/>
      <c r="N39" s="257"/>
      <c r="O39" s="257"/>
    </row>
    <row r="40" spans="1:15" ht="41.15" customHeight="1">
      <c r="A40" s="266" t="s">
        <v>575</v>
      </c>
      <c r="B40" s="76" t="s">
        <v>570</v>
      </c>
      <c r="C40" s="76" t="s">
        <v>29</v>
      </c>
      <c r="D40" s="76" t="s">
        <v>570</v>
      </c>
    </row>
    <row r="41" spans="1:15" ht="16" customHeight="1">
      <c r="A41" s="246"/>
      <c r="B41" s="244"/>
      <c r="C41" s="244"/>
      <c r="D41" s="244"/>
      <c r="E41" s="244"/>
    </row>
    <row r="42" spans="1:15" ht="16" customHeight="1">
      <c r="A42" s="880" t="s">
        <v>30</v>
      </c>
      <c r="B42" s="881"/>
      <c r="C42" s="881"/>
      <c r="D42" s="881"/>
      <c r="E42" s="881"/>
      <c r="F42" s="21"/>
      <c r="G42" s="21"/>
      <c r="H42" s="21"/>
      <c r="I42" s="21"/>
      <c r="J42" s="21"/>
      <c r="K42" s="21"/>
      <c r="L42" s="21"/>
      <c r="M42" s="21"/>
      <c r="N42" s="21"/>
      <c r="O42" s="21"/>
    </row>
  </sheetData>
  <sheetProtection algorithmName="SHA-512" hashValue="X0dJCY+eIpCAUqlyOk5TiHewwM3233dVmvrXmKK+vhw9sqO2pegQpB5VRnSphhSl1tf8GWKH+EQB+nV9dlWdLA==" saltValue="IkGJpB3UCDl6r0CHdKZKLQ==" spinCount="100000" sheet="1" objects="1" scenarios="1" selectLockedCells="1" selectUnlockedCells="1"/>
  <mergeCells count="62">
    <mergeCell ref="B34:J34"/>
    <mergeCell ref="K27:O27"/>
    <mergeCell ref="D23:F23"/>
    <mergeCell ref="E25:I25"/>
    <mergeCell ref="A42:E42"/>
    <mergeCell ref="B31:D31"/>
    <mergeCell ref="E31:F31"/>
    <mergeCell ref="B32:D32"/>
    <mergeCell ref="E32:F32"/>
    <mergeCell ref="B33:C33"/>
    <mergeCell ref="E33:F33"/>
    <mergeCell ref="B37:D37"/>
    <mergeCell ref="E37:O38"/>
    <mergeCell ref="B38:D38"/>
    <mergeCell ref="K34:N34"/>
    <mergeCell ref="B35:D36"/>
    <mergeCell ref="B30:D30"/>
    <mergeCell ref="E30:F30"/>
    <mergeCell ref="D20:O22"/>
    <mergeCell ref="B23:C23"/>
    <mergeCell ref="N23:O23"/>
    <mergeCell ref="G23:H23"/>
    <mergeCell ref="B25:C26"/>
    <mergeCell ref="D25:D26"/>
    <mergeCell ref="J25:K25"/>
    <mergeCell ref="L25:O25"/>
    <mergeCell ref="J26:K26"/>
    <mergeCell ref="L26:O26"/>
    <mergeCell ref="A2:J2"/>
    <mergeCell ref="A3:J3"/>
    <mergeCell ref="A4:J4"/>
    <mergeCell ref="A5:J5"/>
    <mergeCell ref="A6:A38"/>
    <mergeCell ref="B6:O6"/>
    <mergeCell ref="B7:O7"/>
    <mergeCell ref="B8:O8"/>
    <mergeCell ref="B9:O9"/>
    <mergeCell ref="C10:E10"/>
    <mergeCell ref="F10:G10"/>
    <mergeCell ref="H10:O10"/>
    <mergeCell ref="E35:O36"/>
    <mergeCell ref="F11:O11"/>
    <mergeCell ref="C12:E12"/>
    <mergeCell ref="F12:O12"/>
    <mergeCell ref="C11:E11"/>
    <mergeCell ref="L13:O13"/>
    <mergeCell ref="B14:O14"/>
    <mergeCell ref="B15:O15"/>
    <mergeCell ref="B16:O16"/>
    <mergeCell ref="B17:O17"/>
    <mergeCell ref="C13:E13"/>
    <mergeCell ref="G13:J13"/>
    <mergeCell ref="B29:D29"/>
    <mergeCell ref="E29:F29"/>
    <mergeCell ref="B24:C24"/>
    <mergeCell ref="E27:F28"/>
    <mergeCell ref="G27:J28"/>
    <mergeCell ref="E26:I26"/>
    <mergeCell ref="B27:D28"/>
    <mergeCell ref="B18:O18"/>
    <mergeCell ref="B19:O19"/>
    <mergeCell ref="B20:C22"/>
  </mergeCells>
  <phoneticPr fontId="8"/>
  <pageMargins left="0.39370078740157483" right="0.39370078740157483" top="0.98425196850393704" bottom="0.59055118110236227"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38"/>
  <sheetViews>
    <sheetView view="pageBreakPreview" zoomScaleNormal="100" zoomScaleSheetLayoutView="100" workbookViewId="0"/>
  </sheetViews>
  <sheetFormatPr defaultRowHeight="13"/>
  <cols>
    <col min="1" max="1" width="5.6328125" customWidth="1"/>
    <col min="2" max="2" width="4.453125" customWidth="1"/>
    <col min="3" max="5" width="8.6328125" customWidth="1"/>
    <col min="6" max="6" width="6.6328125" customWidth="1"/>
    <col min="7" max="7" width="8.08984375" customWidth="1"/>
    <col min="8" max="8" width="5.6328125" style="2" customWidth="1"/>
    <col min="9" max="9" width="7.08984375" customWidth="1"/>
    <col min="10" max="12" width="8.6328125" customWidth="1"/>
    <col min="13" max="13" width="5.6328125" customWidth="1"/>
    <col min="14" max="14" width="5.08984375" customWidth="1"/>
    <col min="15" max="15" width="4.6328125" customWidth="1"/>
  </cols>
  <sheetData>
    <row r="1" spans="1:15" s="7" customFormat="1" ht="18" customHeight="1">
      <c r="A1" s="7" t="s">
        <v>36</v>
      </c>
      <c r="H1" s="2"/>
      <c r="J1" s="59" t="s">
        <v>16</v>
      </c>
      <c r="K1" s="972">
        <f ca="1">TODAY()</f>
        <v>45413</v>
      </c>
      <c r="L1" s="972"/>
      <c r="M1" s="972"/>
      <c r="N1" s="972"/>
    </row>
    <row r="2" spans="1:15" ht="18" customHeight="1">
      <c r="A2" s="60"/>
      <c r="G2" s="3" t="s">
        <v>50</v>
      </c>
    </row>
    <row r="3" spans="1:15" ht="9" customHeight="1">
      <c r="G3" s="3"/>
    </row>
    <row r="4" spans="1:15" ht="13.5" thickBot="1">
      <c r="A4" s="963"/>
      <c r="B4" s="963"/>
      <c r="C4" s="18"/>
      <c r="D4" s="18"/>
      <c r="E4" s="18"/>
      <c r="I4" s="7"/>
    </row>
    <row r="5" spans="1:15" ht="15" customHeight="1">
      <c r="A5" s="1022" t="s">
        <v>35</v>
      </c>
      <c r="B5" s="1023"/>
      <c r="C5" s="1050">
        <f>申請書!F11</f>
        <v>0</v>
      </c>
      <c r="D5" s="1051"/>
      <c r="E5" s="1051"/>
      <c r="F5" s="1051"/>
      <c r="G5" s="1051"/>
      <c r="H5" s="1052"/>
      <c r="I5" s="1042" t="s">
        <v>37</v>
      </c>
      <c r="J5" s="1056" t="s">
        <v>17</v>
      </c>
      <c r="K5" s="1057"/>
      <c r="L5" s="1057"/>
      <c r="M5" s="1058">
        <f>注文シート!E21+注文シート!H21+注文シート!E22+注文シート!H22+注文シート!E23+注文シート!H23+注文シート!E24+注文シート!H24+注文シート!E25+注文シート!H25</f>
        <v>0</v>
      </c>
      <c r="N5" s="1059"/>
      <c r="O5" s="57" t="s">
        <v>107</v>
      </c>
    </row>
    <row r="6" spans="1:15" ht="15" customHeight="1" thickBot="1">
      <c r="A6" s="1024"/>
      <c r="B6" s="1025"/>
      <c r="C6" s="1053"/>
      <c r="D6" s="1054"/>
      <c r="E6" s="1054"/>
      <c r="F6" s="1054"/>
      <c r="G6" s="1054"/>
      <c r="H6" s="1055"/>
      <c r="I6" s="1043"/>
      <c r="J6" s="1030" t="s">
        <v>38</v>
      </c>
      <c r="K6" s="1031"/>
      <c r="L6" s="1031"/>
      <c r="M6" s="978">
        <f>注文シート!E27+注文シート!H27+注文シート!E28+注文シート!H28+注文シート!E26+注文シート!H26</f>
        <v>0</v>
      </c>
      <c r="N6" s="979"/>
      <c r="O6" s="58" t="s">
        <v>107</v>
      </c>
    </row>
    <row r="7" spans="1:15" ht="17.149999999999999" customHeight="1">
      <c r="A7" s="1044" t="s">
        <v>39</v>
      </c>
      <c r="B7" s="1045"/>
      <c r="C7" s="985">
        <f>申請書!F25</f>
        <v>0</v>
      </c>
      <c r="D7" s="986"/>
      <c r="E7" s="986"/>
      <c r="F7" s="986"/>
      <c r="G7" s="986"/>
      <c r="H7" s="987"/>
      <c r="I7" s="982" t="s">
        <v>64</v>
      </c>
      <c r="J7" s="24" t="s">
        <v>74</v>
      </c>
      <c r="K7" s="994">
        <f>注文シート!D12</f>
        <v>0</v>
      </c>
      <c r="L7" s="995"/>
      <c r="M7" s="995"/>
      <c r="N7" s="995"/>
      <c r="O7" s="996"/>
    </row>
    <row r="8" spans="1:15" ht="17.149999999999999" customHeight="1">
      <c r="A8" s="1046"/>
      <c r="B8" s="1047"/>
      <c r="C8" s="988"/>
      <c r="D8" s="989"/>
      <c r="E8" s="989"/>
      <c r="F8" s="989"/>
      <c r="G8" s="989"/>
      <c r="H8" s="990"/>
      <c r="I8" s="983"/>
      <c r="J8" s="403" t="s">
        <v>651</v>
      </c>
      <c r="K8" s="1000">
        <f>注文シート!D13</f>
        <v>0</v>
      </c>
      <c r="L8" s="1001"/>
      <c r="M8" s="1001"/>
      <c r="N8" s="1001"/>
      <c r="O8" s="1002"/>
    </row>
    <row r="9" spans="1:15" ht="17.149999999999999" customHeight="1" thickBot="1">
      <c r="A9" s="1048"/>
      <c r="B9" s="1049"/>
      <c r="C9" s="991"/>
      <c r="D9" s="992"/>
      <c r="E9" s="992"/>
      <c r="F9" s="992"/>
      <c r="G9" s="992"/>
      <c r="H9" s="993"/>
      <c r="I9" s="984"/>
      <c r="J9" s="17" t="s">
        <v>75</v>
      </c>
      <c r="K9" s="997">
        <f>注文シート!D14</f>
        <v>0</v>
      </c>
      <c r="L9" s="998"/>
      <c r="M9" s="998"/>
      <c r="N9" s="998"/>
      <c r="O9" s="999"/>
    </row>
    <row r="10" spans="1:15" ht="16" customHeight="1">
      <c r="A10" s="1026" t="s">
        <v>40</v>
      </c>
      <c r="B10" s="4" t="s">
        <v>41</v>
      </c>
      <c r="C10" s="964">
        <f>注文シート!E19</f>
        <v>0</v>
      </c>
      <c r="D10" s="965"/>
      <c r="E10" s="965"/>
      <c r="F10" s="965"/>
      <c r="G10" s="965"/>
      <c r="H10" s="966"/>
      <c r="I10" s="1028" t="s">
        <v>128</v>
      </c>
      <c r="J10" s="1029"/>
      <c r="K10" s="970" t="s">
        <v>42</v>
      </c>
      <c r="L10" s="971"/>
      <c r="M10" s="1003">
        <f>注文シート!E20</f>
        <v>0</v>
      </c>
      <c r="N10" s="1004"/>
      <c r="O10" s="1005"/>
    </row>
    <row r="11" spans="1:15" ht="16" customHeight="1" thickBot="1">
      <c r="A11" s="1027"/>
      <c r="B11" s="5" t="s">
        <v>43</v>
      </c>
      <c r="C11" s="967">
        <f>注文シート!H19</f>
        <v>0</v>
      </c>
      <c r="D11" s="968"/>
      <c r="E11" s="968"/>
      <c r="F11" s="968"/>
      <c r="G11" s="968"/>
      <c r="H11" s="969"/>
      <c r="I11" s="973" t="s">
        <v>404</v>
      </c>
      <c r="J11" s="974"/>
      <c r="K11" s="1063" t="s">
        <v>44</v>
      </c>
      <c r="L11" s="1064"/>
      <c r="M11" s="1006">
        <f>注文シート!H20</f>
        <v>0</v>
      </c>
      <c r="N11" s="1007"/>
      <c r="O11" s="1008"/>
    </row>
    <row r="12" spans="1:15" ht="20.149999999999999" customHeight="1" thickBot="1">
      <c r="A12" s="1037"/>
      <c r="B12" s="1038"/>
      <c r="C12" s="1038"/>
      <c r="D12" s="1038"/>
      <c r="E12" s="1038"/>
      <c r="F12" s="1038"/>
      <c r="G12" s="1038"/>
      <c r="H12" s="1032">
        <f>注文シート!D17</f>
        <v>0</v>
      </c>
      <c r="I12" s="1033"/>
      <c r="J12" s="1033"/>
      <c r="K12" s="1033"/>
      <c r="L12" s="1033"/>
      <c r="M12" s="1033"/>
      <c r="N12" s="1033"/>
      <c r="O12" s="1034"/>
    </row>
    <row r="13" spans="1:15">
      <c r="A13" s="1035" t="s">
        <v>273</v>
      </c>
      <c r="B13" s="1036"/>
      <c r="C13" s="1036"/>
      <c r="D13" s="1036"/>
      <c r="E13" s="1036"/>
      <c r="F13" s="1036"/>
      <c r="G13" s="1023"/>
      <c r="H13" s="1044" t="s">
        <v>134</v>
      </c>
      <c r="I13" s="1066"/>
      <c r="J13" s="1066"/>
      <c r="K13" s="1066"/>
      <c r="L13" s="1066"/>
      <c r="M13" s="1066"/>
      <c r="N13" s="1066"/>
      <c r="O13" s="1045"/>
    </row>
    <row r="14" spans="1:15" ht="18" customHeight="1">
      <c r="A14" s="980" t="s">
        <v>45</v>
      </c>
      <c r="B14" s="981"/>
      <c r="C14" s="975" t="s">
        <v>46</v>
      </c>
      <c r="D14" s="976"/>
      <c r="E14" s="981"/>
      <c r="F14" s="975" t="s">
        <v>47</v>
      </c>
      <c r="G14" s="977"/>
      <c r="H14" s="980" t="s">
        <v>45</v>
      </c>
      <c r="I14" s="981"/>
      <c r="J14" s="975" t="s">
        <v>46</v>
      </c>
      <c r="K14" s="976"/>
      <c r="L14" s="981"/>
      <c r="M14" s="975" t="s">
        <v>47</v>
      </c>
      <c r="N14" s="976"/>
      <c r="O14" s="977"/>
    </row>
    <row r="15" spans="1:15" s="188" customFormat="1" ht="17.149999999999999" customHeight="1">
      <c r="A15" s="1061"/>
      <c r="B15" s="1062"/>
      <c r="C15" s="1039"/>
      <c r="D15" s="1040"/>
      <c r="E15" s="1041"/>
      <c r="F15" s="959"/>
      <c r="G15" s="960"/>
      <c r="H15" s="1065"/>
      <c r="I15" s="1062"/>
      <c r="J15" s="1039"/>
      <c r="K15" s="1040"/>
      <c r="L15" s="1041"/>
      <c r="M15" s="1039"/>
      <c r="N15" s="1040"/>
      <c r="O15" s="1067"/>
    </row>
    <row r="16" spans="1:15" s="188" customFormat="1" ht="17.149999999999999" customHeight="1">
      <c r="A16" s="1060"/>
      <c r="B16" s="958"/>
      <c r="C16" s="959"/>
      <c r="D16" s="961"/>
      <c r="E16" s="962"/>
      <c r="F16" s="959"/>
      <c r="G16" s="960"/>
      <c r="H16" s="957"/>
      <c r="I16" s="958"/>
      <c r="J16" s="959"/>
      <c r="K16" s="961"/>
      <c r="L16" s="962"/>
      <c r="M16" s="959"/>
      <c r="N16" s="961"/>
      <c r="O16" s="960"/>
    </row>
    <row r="17" spans="1:15" s="188" customFormat="1" ht="17.149999999999999" customHeight="1">
      <c r="A17" s="957"/>
      <c r="B17" s="958"/>
      <c r="C17" s="959"/>
      <c r="D17" s="961"/>
      <c r="E17" s="962"/>
      <c r="F17" s="959"/>
      <c r="G17" s="960"/>
      <c r="H17" s="957"/>
      <c r="I17" s="958"/>
      <c r="J17" s="959"/>
      <c r="K17" s="961"/>
      <c r="L17" s="962"/>
      <c r="M17" s="959"/>
      <c r="N17" s="961"/>
      <c r="O17" s="960"/>
    </row>
    <row r="18" spans="1:15" s="188" customFormat="1" ht="17.149999999999999" customHeight="1">
      <c r="A18" s="957"/>
      <c r="B18" s="958"/>
      <c r="C18" s="959"/>
      <c r="D18" s="961"/>
      <c r="E18" s="962"/>
      <c r="F18" s="959"/>
      <c r="G18" s="960"/>
      <c r="H18" s="957"/>
      <c r="I18" s="958"/>
      <c r="J18" s="959"/>
      <c r="K18" s="961"/>
      <c r="L18" s="962"/>
      <c r="M18" s="959"/>
      <c r="N18" s="961"/>
      <c r="O18" s="960"/>
    </row>
    <row r="19" spans="1:15" s="188" customFormat="1" ht="17.149999999999999" customHeight="1">
      <c r="A19" s="957"/>
      <c r="B19" s="958"/>
      <c r="C19" s="959"/>
      <c r="D19" s="961"/>
      <c r="E19" s="962"/>
      <c r="F19" s="959"/>
      <c r="G19" s="960"/>
      <c r="H19" s="957"/>
      <c r="I19" s="958"/>
      <c r="J19" s="959"/>
      <c r="K19" s="961"/>
      <c r="L19" s="962"/>
      <c r="M19" s="959"/>
      <c r="N19" s="961"/>
      <c r="O19" s="960"/>
    </row>
    <row r="20" spans="1:15" s="188" customFormat="1" ht="17.149999999999999" customHeight="1">
      <c r="A20" s="957"/>
      <c r="B20" s="958"/>
      <c r="C20" s="959"/>
      <c r="D20" s="961"/>
      <c r="E20" s="962"/>
      <c r="F20" s="959"/>
      <c r="G20" s="960"/>
      <c r="H20" s="957"/>
      <c r="I20" s="958"/>
      <c r="J20" s="959"/>
      <c r="K20" s="961"/>
      <c r="L20" s="962"/>
      <c r="M20" s="959"/>
      <c r="N20" s="961"/>
      <c r="O20" s="960"/>
    </row>
    <row r="21" spans="1:15" s="188" customFormat="1" ht="17.149999999999999" customHeight="1">
      <c r="A21" s="957"/>
      <c r="B21" s="958"/>
      <c r="C21" s="959"/>
      <c r="D21" s="961"/>
      <c r="E21" s="962"/>
      <c r="F21" s="959"/>
      <c r="G21" s="960"/>
      <c r="H21" s="957"/>
      <c r="I21" s="958"/>
      <c r="J21" s="959"/>
      <c r="K21" s="961"/>
      <c r="L21" s="962"/>
      <c r="M21" s="959"/>
      <c r="N21" s="961"/>
      <c r="O21" s="960"/>
    </row>
    <row r="22" spans="1:15" s="188" customFormat="1" ht="17.149999999999999" customHeight="1">
      <c r="A22" s="957"/>
      <c r="B22" s="958"/>
      <c r="C22" s="959"/>
      <c r="D22" s="961"/>
      <c r="E22" s="962"/>
      <c r="F22" s="959"/>
      <c r="G22" s="960"/>
      <c r="H22" s="957"/>
      <c r="I22" s="958"/>
      <c r="J22" s="959"/>
      <c r="K22" s="961"/>
      <c r="L22" s="962"/>
      <c r="M22" s="959"/>
      <c r="N22" s="961"/>
      <c r="O22" s="960"/>
    </row>
    <row r="23" spans="1:15" s="188" customFormat="1" ht="17.149999999999999" customHeight="1">
      <c r="A23" s="957"/>
      <c r="B23" s="958"/>
      <c r="C23" s="959"/>
      <c r="D23" s="961"/>
      <c r="E23" s="962"/>
      <c r="F23" s="959"/>
      <c r="G23" s="960"/>
      <c r="H23" s="957"/>
      <c r="I23" s="958"/>
      <c r="J23" s="959"/>
      <c r="K23" s="961"/>
      <c r="L23" s="962"/>
      <c r="M23" s="959"/>
      <c r="N23" s="961"/>
      <c r="O23" s="960"/>
    </row>
    <row r="24" spans="1:15" s="188" customFormat="1" ht="17.149999999999999" customHeight="1">
      <c r="A24" s="957"/>
      <c r="B24" s="958"/>
      <c r="C24" s="959"/>
      <c r="D24" s="961"/>
      <c r="E24" s="962"/>
      <c r="F24" s="959"/>
      <c r="G24" s="960"/>
      <c r="H24" s="957"/>
      <c r="I24" s="958"/>
      <c r="J24" s="959"/>
      <c r="K24" s="961"/>
      <c r="L24" s="962"/>
      <c r="M24" s="959"/>
      <c r="N24" s="961"/>
      <c r="O24" s="960"/>
    </row>
    <row r="25" spans="1:15" s="188" customFormat="1" ht="17.149999999999999" customHeight="1">
      <c r="A25" s="957"/>
      <c r="B25" s="958"/>
      <c r="C25" s="959"/>
      <c r="D25" s="961"/>
      <c r="E25" s="962"/>
      <c r="F25" s="959"/>
      <c r="G25" s="960"/>
      <c r="H25" s="957"/>
      <c r="I25" s="958"/>
      <c r="J25" s="959"/>
      <c r="K25" s="961"/>
      <c r="L25" s="962"/>
      <c r="M25" s="959"/>
      <c r="N25" s="961"/>
      <c r="O25" s="960"/>
    </row>
    <row r="26" spans="1:15" s="188" customFormat="1" ht="17.149999999999999" customHeight="1">
      <c r="A26" s="957"/>
      <c r="B26" s="958"/>
      <c r="C26" s="959"/>
      <c r="D26" s="961"/>
      <c r="E26" s="962"/>
      <c r="F26" s="959"/>
      <c r="G26" s="960"/>
      <c r="H26" s="957"/>
      <c r="I26" s="958"/>
      <c r="J26" s="959"/>
      <c r="K26" s="961"/>
      <c r="L26" s="962"/>
      <c r="M26" s="959"/>
      <c r="N26" s="961"/>
      <c r="O26" s="960"/>
    </row>
    <row r="27" spans="1:15" s="188" customFormat="1" ht="17.149999999999999" customHeight="1">
      <c r="A27" s="957"/>
      <c r="B27" s="958"/>
      <c r="C27" s="959"/>
      <c r="D27" s="961"/>
      <c r="E27" s="962"/>
      <c r="F27" s="959"/>
      <c r="G27" s="960"/>
      <c r="H27" s="957"/>
      <c r="I27" s="958"/>
      <c r="J27" s="959"/>
      <c r="K27" s="961"/>
      <c r="L27" s="962"/>
      <c r="M27" s="959"/>
      <c r="N27" s="961"/>
      <c r="O27" s="960"/>
    </row>
    <row r="28" spans="1:15" s="188" customFormat="1" ht="17.149999999999999" customHeight="1">
      <c r="A28" s="957"/>
      <c r="B28" s="958"/>
      <c r="C28" s="959"/>
      <c r="D28" s="961"/>
      <c r="E28" s="962"/>
      <c r="F28" s="959"/>
      <c r="G28" s="960"/>
      <c r="H28" s="957"/>
      <c r="I28" s="958"/>
      <c r="J28" s="959"/>
      <c r="K28" s="961"/>
      <c r="L28" s="962"/>
      <c r="M28" s="959"/>
      <c r="N28" s="961"/>
      <c r="O28" s="960"/>
    </row>
    <row r="29" spans="1:15" s="188" customFormat="1" ht="17.149999999999999" customHeight="1">
      <c r="A29" s="957"/>
      <c r="B29" s="958"/>
      <c r="C29" s="959"/>
      <c r="D29" s="961"/>
      <c r="E29" s="962"/>
      <c r="F29" s="959"/>
      <c r="G29" s="960"/>
      <c r="H29" s="957"/>
      <c r="I29" s="958"/>
      <c r="J29" s="959"/>
      <c r="K29" s="961"/>
      <c r="L29" s="962"/>
      <c r="M29" s="959"/>
      <c r="N29" s="961"/>
      <c r="O29" s="960"/>
    </row>
    <row r="30" spans="1:15" s="188" customFormat="1" ht="17.149999999999999" customHeight="1">
      <c r="A30" s="957"/>
      <c r="B30" s="958"/>
      <c r="C30" s="959"/>
      <c r="D30" s="961"/>
      <c r="E30" s="962"/>
      <c r="F30" s="959"/>
      <c r="G30" s="960"/>
      <c r="H30" s="957"/>
      <c r="I30" s="958"/>
      <c r="J30" s="959"/>
      <c r="K30" s="961"/>
      <c r="L30" s="962"/>
      <c r="M30" s="959"/>
      <c r="N30" s="961"/>
      <c r="O30" s="960"/>
    </row>
    <row r="31" spans="1:15" s="188" customFormat="1" ht="17.149999999999999" customHeight="1">
      <c r="A31" s="957"/>
      <c r="B31" s="958"/>
      <c r="C31" s="959"/>
      <c r="D31" s="961"/>
      <c r="E31" s="962"/>
      <c r="F31" s="959"/>
      <c r="G31" s="960"/>
      <c r="H31" s="957"/>
      <c r="I31" s="958"/>
      <c r="J31" s="959"/>
      <c r="K31" s="961"/>
      <c r="L31" s="962"/>
      <c r="M31" s="959"/>
      <c r="N31" s="961"/>
      <c r="O31" s="960"/>
    </row>
    <row r="32" spans="1:15" s="188" customFormat="1" ht="17.149999999999999" customHeight="1">
      <c r="A32" s="957"/>
      <c r="B32" s="958"/>
      <c r="C32" s="959"/>
      <c r="D32" s="961"/>
      <c r="E32" s="962"/>
      <c r="F32" s="959"/>
      <c r="G32" s="960"/>
      <c r="H32" s="957"/>
      <c r="I32" s="958"/>
      <c r="J32" s="959"/>
      <c r="K32" s="961"/>
      <c r="L32" s="962"/>
      <c r="M32" s="959"/>
      <c r="N32" s="961"/>
      <c r="O32" s="960"/>
    </row>
    <row r="33" spans="1:15" s="188" customFormat="1" ht="17.149999999999999" customHeight="1">
      <c r="A33" s="957"/>
      <c r="B33" s="958"/>
      <c r="C33" s="959"/>
      <c r="D33" s="961"/>
      <c r="E33" s="962"/>
      <c r="F33" s="959"/>
      <c r="G33" s="960"/>
      <c r="H33" s="957"/>
      <c r="I33" s="958"/>
      <c r="J33" s="959"/>
      <c r="K33" s="961"/>
      <c r="L33" s="962"/>
      <c r="M33" s="959"/>
      <c r="N33" s="961"/>
      <c r="O33" s="960"/>
    </row>
    <row r="34" spans="1:15" s="188" customFormat="1" ht="17.149999999999999" customHeight="1">
      <c r="A34" s="957"/>
      <c r="B34" s="958"/>
      <c r="C34" s="959"/>
      <c r="D34" s="961"/>
      <c r="E34" s="962"/>
      <c r="F34" s="959"/>
      <c r="G34" s="960"/>
      <c r="H34" s="957"/>
      <c r="I34" s="958"/>
      <c r="J34" s="959"/>
      <c r="K34" s="961"/>
      <c r="L34" s="962"/>
      <c r="M34" s="959"/>
      <c r="N34" s="961"/>
      <c r="O34" s="960"/>
    </row>
    <row r="35" spans="1:15" s="188" customFormat="1" ht="17.149999999999999" customHeight="1" thickBot="1">
      <c r="A35" s="957"/>
      <c r="B35" s="958"/>
      <c r="C35" s="959"/>
      <c r="D35" s="961"/>
      <c r="E35" s="962"/>
      <c r="F35" s="959"/>
      <c r="G35" s="960"/>
      <c r="H35" s="957"/>
      <c r="I35" s="958"/>
      <c r="J35" s="959"/>
      <c r="K35" s="961"/>
      <c r="L35" s="962"/>
      <c r="M35" s="959"/>
      <c r="N35" s="961"/>
      <c r="O35" s="960"/>
    </row>
    <row r="36" spans="1:15" s="188" customFormat="1" ht="54.75" customHeight="1" thickBot="1">
      <c r="A36" s="1019" t="s">
        <v>668</v>
      </c>
      <c r="B36" s="1020"/>
      <c r="C36" s="1020"/>
      <c r="D36" s="1020"/>
      <c r="E36" s="1020"/>
      <c r="F36" s="1020"/>
      <c r="G36" s="1020"/>
      <c r="H36" s="1020"/>
      <c r="I36" s="1020"/>
      <c r="J36" s="1020"/>
      <c r="K36" s="1020"/>
      <c r="L36" s="1020"/>
      <c r="M36" s="1020"/>
      <c r="N36" s="1020"/>
      <c r="O36" s="1021"/>
    </row>
    <row r="37" spans="1:15" s="188" customFormat="1">
      <c r="A37" s="1009" t="s">
        <v>49</v>
      </c>
      <c r="B37" s="1010"/>
      <c r="C37" s="1013"/>
      <c r="D37" s="1014"/>
      <c r="E37" s="1014"/>
      <c r="F37" s="1014"/>
      <c r="G37" s="1014"/>
      <c r="H37" s="1014"/>
      <c r="I37" s="1014"/>
      <c r="J37" s="1014"/>
      <c r="K37" s="1014"/>
      <c r="L37" s="1014"/>
      <c r="M37" s="1014"/>
      <c r="N37" s="1014"/>
      <c r="O37" s="1015"/>
    </row>
    <row r="38" spans="1:15" s="188" customFormat="1" ht="13.5" thickBot="1">
      <c r="A38" s="1011"/>
      <c r="B38" s="1012"/>
      <c r="C38" s="1016"/>
      <c r="D38" s="1017"/>
      <c r="E38" s="1017"/>
      <c r="F38" s="1017"/>
      <c r="G38" s="1017"/>
      <c r="H38" s="1017"/>
      <c r="I38" s="1017"/>
      <c r="J38" s="1017"/>
      <c r="K38" s="1017"/>
      <c r="L38" s="1017"/>
      <c r="M38" s="1017"/>
      <c r="N38" s="1017"/>
      <c r="O38" s="1018"/>
    </row>
  </sheetData>
  <sheetProtection algorithmName="SHA-512" hashValue="4blPhgRhxOwyEr+skgX3ll2+mOwkd/8OWTGnscowSoBXZvSm5pw/EQ4b/32fx+KJy39JIM975S1/kv7wOBH1YQ==" saltValue="+iUUdbKk3XbAfuc3FpW7hg==" spinCount="100000" sheet="1" objects="1" scenarios="1" insertHyperlinks="0"/>
  <mergeCells count="163">
    <mergeCell ref="C32:E32"/>
    <mergeCell ref="H33:I33"/>
    <mergeCell ref="C25:E25"/>
    <mergeCell ref="F24:G24"/>
    <mergeCell ref="C29:E29"/>
    <mergeCell ref="C30:E30"/>
    <mergeCell ref="C23:E23"/>
    <mergeCell ref="F23:G23"/>
    <mergeCell ref="H29:I29"/>
    <mergeCell ref="H30:I30"/>
    <mergeCell ref="H31:I31"/>
    <mergeCell ref="C28:E28"/>
    <mergeCell ref="H28:I28"/>
    <mergeCell ref="F29:G29"/>
    <mergeCell ref="F30:G30"/>
    <mergeCell ref="C24:E24"/>
    <mergeCell ref="H24:I24"/>
    <mergeCell ref="C26:E26"/>
    <mergeCell ref="C27:E27"/>
    <mergeCell ref="F26:G26"/>
    <mergeCell ref="F27:G27"/>
    <mergeCell ref="M30:O30"/>
    <mergeCell ref="I5:I6"/>
    <mergeCell ref="A7:B9"/>
    <mergeCell ref="C5:H6"/>
    <mergeCell ref="J5:L5"/>
    <mergeCell ref="M5:N5"/>
    <mergeCell ref="F16:G16"/>
    <mergeCell ref="C16:E16"/>
    <mergeCell ref="A16:B16"/>
    <mergeCell ref="A15:B15"/>
    <mergeCell ref="F14:G14"/>
    <mergeCell ref="F15:G15"/>
    <mergeCell ref="K11:L11"/>
    <mergeCell ref="H15:I15"/>
    <mergeCell ref="H13:O13"/>
    <mergeCell ref="M15:O15"/>
    <mergeCell ref="M16:O16"/>
    <mergeCell ref="J14:L14"/>
    <mergeCell ref="J15:L15"/>
    <mergeCell ref="J16:L16"/>
    <mergeCell ref="A29:B29"/>
    <mergeCell ref="A30:B30"/>
    <mergeCell ref="F28:G28"/>
    <mergeCell ref="A26:B26"/>
    <mergeCell ref="A18:B18"/>
    <mergeCell ref="C18:E18"/>
    <mergeCell ref="F18:G18"/>
    <mergeCell ref="H18:I18"/>
    <mergeCell ref="J18:L18"/>
    <mergeCell ref="M18:O18"/>
    <mergeCell ref="A19:B19"/>
    <mergeCell ref="C19:E19"/>
    <mergeCell ref="F19:G19"/>
    <mergeCell ref="H19:I19"/>
    <mergeCell ref="J19:L19"/>
    <mergeCell ref="J26:L26"/>
    <mergeCell ref="J27:L27"/>
    <mergeCell ref="M17:O17"/>
    <mergeCell ref="M26:O26"/>
    <mergeCell ref="M27:O27"/>
    <mergeCell ref="H26:I26"/>
    <mergeCell ref="H27:I27"/>
    <mergeCell ref="M19:O19"/>
    <mergeCell ref="J24:L24"/>
    <mergeCell ref="M24:O24"/>
    <mergeCell ref="J28:L28"/>
    <mergeCell ref="J30:L30"/>
    <mergeCell ref="J29:L29"/>
    <mergeCell ref="M28:O28"/>
    <mergeCell ref="A27:B27"/>
    <mergeCell ref="A28:B28"/>
    <mergeCell ref="A5:B6"/>
    <mergeCell ref="A10:A11"/>
    <mergeCell ref="J34:L34"/>
    <mergeCell ref="J31:L31"/>
    <mergeCell ref="J32:L32"/>
    <mergeCell ref="J33:L33"/>
    <mergeCell ref="I10:J10"/>
    <mergeCell ref="J6:L6"/>
    <mergeCell ref="H12:O12"/>
    <mergeCell ref="M31:O31"/>
    <mergeCell ref="M32:O32"/>
    <mergeCell ref="M29:O29"/>
    <mergeCell ref="M23:O23"/>
    <mergeCell ref="A13:G13"/>
    <mergeCell ref="A12:G12"/>
    <mergeCell ref="A14:B14"/>
    <mergeCell ref="C14:E14"/>
    <mergeCell ref="C15:E15"/>
    <mergeCell ref="A37:B38"/>
    <mergeCell ref="C37:O38"/>
    <mergeCell ref="A36:O36"/>
    <mergeCell ref="M33:O33"/>
    <mergeCell ref="M34:O34"/>
    <mergeCell ref="F32:G32"/>
    <mergeCell ref="A34:B34"/>
    <mergeCell ref="A31:B31"/>
    <mergeCell ref="F31:G31"/>
    <mergeCell ref="A33:B33"/>
    <mergeCell ref="M35:O35"/>
    <mergeCell ref="C31:E31"/>
    <mergeCell ref="C33:E33"/>
    <mergeCell ref="H34:I34"/>
    <mergeCell ref="A35:B35"/>
    <mergeCell ref="C34:E34"/>
    <mergeCell ref="J35:L35"/>
    <mergeCell ref="A32:B32"/>
    <mergeCell ref="H32:I32"/>
    <mergeCell ref="C35:E35"/>
    <mergeCell ref="F34:G34"/>
    <mergeCell ref="F35:G35"/>
    <mergeCell ref="H35:I35"/>
    <mergeCell ref="F33:G33"/>
    <mergeCell ref="A4:B4"/>
    <mergeCell ref="C10:H10"/>
    <mergeCell ref="C11:H11"/>
    <mergeCell ref="K10:L10"/>
    <mergeCell ref="K1:N1"/>
    <mergeCell ref="I11:J11"/>
    <mergeCell ref="M14:O14"/>
    <mergeCell ref="M6:N6"/>
    <mergeCell ref="H17:I17"/>
    <mergeCell ref="H16:I16"/>
    <mergeCell ref="H14:I14"/>
    <mergeCell ref="F17:G17"/>
    <mergeCell ref="C17:E17"/>
    <mergeCell ref="A17:B17"/>
    <mergeCell ref="I7:I9"/>
    <mergeCell ref="C7:H9"/>
    <mergeCell ref="K7:O7"/>
    <mergeCell ref="K9:O9"/>
    <mergeCell ref="K8:O8"/>
    <mergeCell ref="M10:O10"/>
    <mergeCell ref="M11:O11"/>
    <mergeCell ref="J17:L17"/>
    <mergeCell ref="A20:B20"/>
    <mergeCell ref="C20:E20"/>
    <mergeCell ref="F20:G20"/>
    <mergeCell ref="H20:I20"/>
    <mergeCell ref="J20:L20"/>
    <mergeCell ref="M20:O20"/>
    <mergeCell ref="A21:B21"/>
    <mergeCell ref="C21:E21"/>
    <mergeCell ref="F21:G21"/>
    <mergeCell ref="H21:I21"/>
    <mergeCell ref="J21:L21"/>
    <mergeCell ref="M21:O21"/>
    <mergeCell ref="A25:B25"/>
    <mergeCell ref="F25:G25"/>
    <mergeCell ref="H25:I25"/>
    <mergeCell ref="J25:L25"/>
    <mergeCell ref="M25:O25"/>
    <mergeCell ref="A22:B22"/>
    <mergeCell ref="C22:E22"/>
    <mergeCell ref="F22:G22"/>
    <mergeCell ref="H22:I22"/>
    <mergeCell ref="J22:L22"/>
    <mergeCell ref="M22:O22"/>
    <mergeCell ref="A23:B23"/>
    <mergeCell ref="H23:I23"/>
    <mergeCell ref="J23:L23"/>
    <mergeCell ref="A24:B24"/>
  </mergeCells>
  <phoneticPr fontId="8"/>
  <dataValidations count="1">
    <dataValidation type="list" allowBlank="1" showInputMessage="1" sqref="F15:F35 M15:M35" xr:uid="{00000000-0002-0000-0400-00000000000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F8E6-7856-48DF-9C86-3EE5EFCFA911}">
  <dimension ref="A1:T52"/>
  <sheetViews>
    <sheetView showZeros="0" view="pageBreakPreview" topLeftCell="B1" zoomScaleNormal="100" zoomScaleSheetLayoutView="100" workbookViewId="0">
      <selection activeCell="C6" sqref="C6:G6"/>
    </sheetView>
  </sheetViews>
  <sheetFormatPr defaultRowHeight="13"/>
  <cols>
    <col min="1" max="1" width="4.08984375" customWidth="1"/>
    <col min="2" max="3" width="10.6328125" customWidth="1"/>
    <col min="4" max="4" width="10.08984375" customWidth="1"/>
    <col min="5" max="6" width="8.6328125" customWidth="1"/>
    <col min="7" max="7" width="10.6328125" customWidth="1"/>
    <col min="8" max="8" width="8.6328125" customWidth="1"/>
    <col min="9" max="10" width="4.6328125" customWidth="1"/>
    <col min="11" max="11" width="7.08984375" customWidth="1"/>
    <col min="12" max="12" width="17.6328125" customWidth="1"/>
  </cols>
  <sheetData>
    <row r="1" spans="1:12">
      <c r="A1" s="39" t="s">
        <v>0</v>
      </c>
      <c r="K1" s="18" t="s">
        <v>486</v>
      </c>
      <c r="L1" s="275"/>
    </row>
    <row r="2" spans="1:12" ht="9" customHeight="1">
      <c r="A2" s="39"/>
    </row>
    <row r="3" spans="1:12">
      <c r="A3" s="1068" t="s">
        <v>51</v>
      </c>
      <c r="B3" s="1068"/>
      <c r="C3" s="1068"/>
      <c r="K3" t="s">
        <v>36</v>
      </c>
    </row>
    <row r="4" spans="1:12" ht="19">
      <c r="E4" s="3" t="s">
        <v>52</v>
      </c>
      <c r="F4" s="3"/>
    </row>
    <row r="5" spans="1:12" ht="9.75" customHeight="1"/>
    <row r="6" spans="1:12" ht="21" customHeight="1">
      <c r="A6" s="8"/>
      <c r="B6" s="40" t="s">
        <v>35</v>
      </c>
      <c r="C6" s="1069">
        <f>注文シート!D8</f>
        <v>0</v>
      </c>
      <c r="D6" s="1069"/>
      <c r="E6" s="1069"/>
      <c r="F6" s="1069"/>
      <c r="G6" s="1069"/>
      <c r="H6" s="1070" t="s">
        <v>53</v>
      </c>
      <c r="I6" s="1070"/>
      <c r="J6" s="1070"/>
      <c r="K6" s="1071">
        <f>注文シート!D11</f>
        <v>0</v>
      </c>
      <c r="L6" s="1071"/>
    </row>
    <row r="7" spans="1:12" ht="7.5" customHeight="1">
      <c r="L7" s="111"/>
    </row>
    <row r="8" spans="1:12" ht="16.5" customHeight="1">
      <c r="B8" s="40" t="s">
        <v>72</v>
      </c>
      <c r="C8" s="1072">
        <f>注文シート!D17</f>
        <v>0</v>
      </c>
      <c r="D8" s="1072"/>
      <c r="E8" s="1072"/>
      <c r="F8" s="1072"/>
      <c r="G8" s="1072"/>
      <c r="H8" s="1070" t="s">
        <v>1</v>
      </c>
      <c r="I8" s="1070"/>
      <c r="J8" s="1070"/>
      <c r="K8" s="1071">
        <f>注文シート!D13</f>
        <v>0</v>
      </c>
      <c r="L8" s="1071"/>
    </row>
    <row r="9" spans="1:12" ht="9" customHeight="1"/>
    <row r="10" spans="1:12" ht="15" customHeight="1">
      <c r="A10" s="41" t="s">
        <v>131</v>
      </c>
    </row>
    <row r="11" spans="1:12" ht="15" customHeight="1">
      <c r="A11" s="41" t="s">
        <v>269</v>
      </c>
    </row>
    <row r="12" spans="1:12" ht="15" customHeight="1">
      <c r="A12" s="56" t="s">
        <v>509</v>
      </c>
    </row>
    <row r="13" spans="1:12" ht="15" customHeight="1">
      <c r="A13" s="56" t="s">
        <v>510</v>
      </c>
      <c r="D13" s="18"/>
      <c r="E13" s="18"/>
      <c r="F13" s="18"/>
      <c r="G13" s="18"/>
      <c r="H13" s="18"/>
      <c r="I13" s="18"/>
      <c r="J13" s="18"/>
      <c r="K13" s="18"/>
    </row>
    <row r="14" spans="1:12" ht="10" customHeight="1">
      <c r="C14" s="9"/>
      <c r="D14" s="9"/>
      <c r="E14" s="7"/>
      <c r="F14" s="7"/>
    </row>
    <row r="15" spans="1:12" ht="16.5" customHeight="1" thickBot="1">
      <c r="A15" s="1073" t="s">
        <v>485</v>
      </c>
      <c r="B15" s="1073"/>
      <c r="C15">
        <f>[2]計画書!A4</f>
        <v>0</v>
      </c>
      <c r="D15">
        <f>[2]計画書!C4</f>
        <v>0</v>
      </c>
      <c r="F15">
        <f>[2]計画書!E4</f>
        <v>0</v>
      </c>
    </row>
    <row r="16" spans="1:12" ht="23.15" customHeight="1" thickBot="1">
      <c r="A16" s="10" t="s">
        <v>2</v>
      </c>
      <c r="B16" s="1074" t="s">
        <v>54</v>
      </c>
      <c r="C16" s="1075"/>
      <c r="D16" s="11" t="s">
        <v>3</v>
      </c>
      <c r="E16" s="274" t="s">
        <v>608</v>
      </c>
      <c r="F16" s="11" t="s">
        <v>4</v>
      </c>
      <c r="G16" s="1076" t="s">
        <v>5</v>
      </c>
      <c r="H16" s="1077"/>
      <c r="I16" s="1077"/>
      <c r="J16" s="1077"/>
      <c r="K16" s="1078"/>
      <c r="L16" s="12" t="s">
        <v>55</v>
      </c>
    </row>
    <row r="17" spans="1:12" ht="23.15" customHeight="1" thickBot="1">
      <c r="A17" s="329" t="s">
        <v>69</v>
      </c>
      <c r="B17" s="1079" t="s">
        <v>609</v>
      </c>
      <c r="C17" s="1080"/>
      <c r="D17" s="330">
        <v>6</v>
      </c>
      <c r="E17" s="331" t="s">
        <v>655</v>
      </c>
      <c r="F17" s="331" t="s">
        <v>130</v>
      </c>
      <c r="G17" s="1079" t="s">
        <v>610</v>
      </c>
      <c r="H17" s="1099"/>
      <c r="I17" s="1099"/>
      <c r="J17" s="1099"/>
      <c r="K17" s="1080"/>
      <c r="L17" s="332"/>
    </row>
    <row r="18" spans="1:12" s="188" customFormat="1" ht="23.15" customHeight="1" thickTop="1">
      <c r="A18" s="206">
        <v>1</v>
      </c>
      <c r="B18" s="1081"/>
      <c r="C18" s="1082"/>
      <c r="D18" s="207"/>
      <c r="E18" s="279"/>
      <c r="F18" s="333"/>
      <c r="G18" s="1083"/>
      <c r="H18" s="1084"/>
      <c r="I18" s="1084"/>
      <c r="J18" s="1084"/>
      <c r="K18" s="1085"/>
      <c r="L18" s="208"/>
    </row>
    <row r="19" spans="1:12" s="188" customFormat="1" ht="23.15" customHeight="1">
      <c r="A19" s="209">
        <v>2</v>
      </c>
      <c r="B19" s="1086"/>
      <c r="C19" s="1087"/>
      <c r="D19" s="210"/>
      <c r="E19" s="279"/>
      <c r="F19" s="333"/>
      <c r="G19" s="1088"/>
      <c r="H19" s="1089"/>
      <c r="I19" s="1089"/>
      <c r="J19" s="1089"/>
      <c r="K19" s="1090"/>
      <c r="L19" s="211"/>
    </row>
    <row r="20" spans="1:12" s="188" customFormat="1" ht="23.15" customHeight="1">
      <c r="A20" s="209">
        <v>3</v>
      </c>
      <c r="B20" s="1081"/>
      <c r="C20" s="1082"/>
      <c r="D20" s="210"/>
      <c r="E20" s="279"/>
      <c r="F20" s="333"/>
      <c r="G20" s="1088"/>
      <c r="H20" s="1089"/>
      <c r="I20" s="1089"/>
      <c r="J20" s="1089"/>
      <c r="K20" s="1090"/>
      <c r="L20" s="211"/>
    </row>
    <row r="21" spans="1:12" s="188" customFormat="1" ht="23.15" customHeight="1">
      <c r="A21" s="209">
        <v>4</v>
      </c>
      <c r="B21" s="1091"/>
      <c r="C21" s="1091"/>
      <c r="D21" s="210"/>
      <c r="E21" s="279"/>
      <c r="F21" s="333"/>
      <c r="G21" s="1088"/>
      <c r="H21" s="1089"/>
      <c r="I21" s="1089"/>
      <c r="J21" s="1089"/>
      <c r="K21" s="1090"/>
      <c r="L21" s="211"/>
    </row>
    <row r="22" spans="1:12" s="188" customFormat="1" ht="23.15" customHeight="1">
      <c r="A22" s="209">
        <v>5</v>
      </c>
      <c r="B22" s="1091"/>
      <c r="C22" s="1091"/>
      <c r="D22" s="210"/>
      <c r="E22" s="279"/>
      <c r="F22" s="333"/>
      <c r="G22" s="1088"/>
      <c r="H22" s="1089"/>
      <c r="I22" s="1089"/>
      <c r="J22" s="1089"/>
      <c r="K22" s="1090"/>
      <c r="L22" s="211"/>
    </row>
    <row r="23" spans="1:12" s="188" customFormat="1" ht="23.15" customHeight="1">
      <c r="A23" s="209">
        <v>6</v>
      </c>
      <c r="B23" s="1091"/>
      <c r="C23" s="1091"/>
      <c r="D23" s="210"/>
      <c r="E23" s="279"/>
      <c r="F23" s="333"/>
      <c r="G23" s="1088"/>
      <c r="H23" s="1089"/>
      <c r="I23" s="1089"/>
      <c r="J23" s="1089"/>
      <c r="K23" s="1090"/>
      <c r="L23" s="211"/>
    </row>
    <row r="24" spans="1:12" s="188" customFormat="1" ht="23.15" customHeight="1">
      <c r="A24" s="209">
        <v>7</v>
      </c>
      <c r="B24" s="1091"/>
      <c r="C24" s="1091"/>
      <c r="D24" s="210"/>
      <c r="E24" s="279"/>
      <c r="F24" s="333"/>
      <c r="G24" s="1088"/>
      <c r="H24" s="1089"/>
      <c r="I24" s="1089"/>
      <c r="J24" s="1089"/>
      <c r="K24" s="1090"/>
      <c r="L24" s="211"/>
    </row>
    <row r="25" spans="1:12" s="188" customFormat="1" ht="23.15" customHeight="1">
      <c r="A25" s="209">
        <v>8</v>
      </c>
      <c r="B25" s="1091"/>
      <c r="C25" s="1091"/>
      <c r="D25" s="210"/>
      <c r="E25" s="279"/>
      <c r="F25" s="333"/>
      <c r="G25" s="1088"/>
      <c r="H25" s="1089"/>
      <c r="I25" s="1089"/>
      <c r="J25" s="1089"/>
      <c r="K25" s="1090"/>
      <c r="L25" s="211"/>
    </row>
    <row r="26" spans="1:12" s="188" customFormat="1" ht="23.15" customHeight="1">
      <c r="A26" s="209">
        <v>9</v>
      </c>
      <c r="B26" s="1091"/>
      <c r="C26" s="1091"/>
      <c r="D26" s="210"/>
      <c r="E26" s="279"/>
      <c r="F26" s="333"/>
      <c r="G26" s="1088"/>
      <c r="H26" s="1089"/>
      <c r="I26" s="1089"/>
      <c r="J26" s="1089"/>
      <c r="K26" s="1090"/>
      <c r="L26" s="211"/>
    </row>
    <row r="27" spans="1:12" s="188" customFormat="1" ht="23.15" customHeight="1">
      <c r="A27" s="209">
        <v>10</v>
      </c>
      <c r="B27" s="1091"/>
      <c r="C27" s="1091"/>
      <c r="D27" s="210"/>
      <c r="E27" s="279"/>
      <c r="F27" s="333"/>
      <c r="G27" s="1088"/>
      <c r="H27" s="1089"/>
      <c r="I27" s="1089"/>
      <c r="J27" s="1089"/>
      <c r="K27" s="1090"/>
      <c r="L27" s="211"/>
    </row>
    <row r="28" spans="1:12" s="188" customFormat="1" ht="23.15" customHeight="1">
      <c r="A28" s="209">
        <v>11</v>
      </c>
      <c r="B28" s="1081"/>
      <c r="C28" s="1082"/>
      <c r="D28" s="210"/>
      <c r="E28" s="279"/>
      <c r="F28" s="333"/>
      <c r="G28" s="1088"/>
      <c r="H28" s="1089"/>
      <c r="I28" s="1089"/>
      <c r="J28" s="1089"/>
      <c r="K28" s="1090"/>
      <c r="L28" s="211"/>
    </row>
    <row r="29" spans="1:12" s="188" customFormat="1" ht="23.15" customHeight="1">
      <c r="A29" s="209">
        <v>12</v>
      </c>
      <c r="B29" s="1091"/>
      <c r="C29" s="1091"/>
      <c r="D29" s="210"/>
      <c r="E29" s="279"/>
      <c r="F29" s="333"/>
      <c r="G29" s="1088"/>
      <c r="H29" s="1089"/>
      <c r="I29" s="1089"/>
      <c r="J29" s="1089"/>
      <c r="K29" s="1090"/>
      <c r="L29" s="211"/>
    </row>
    <row r="30" spans="1:12" s="188" customFormat="1" ht="23.15" customHeight="1">
      <c r="A30" s="209">
        <v>13</v>
      </c>
      <c r="B30" s="1091"/>
      <c r="C30" s="1091"/>
      <c r="D30" s="210"/>
      <c r="E30" s="279"/>
      <c r="F30" s="333"/>
      <c r="G30" s="1088"/>
      <c r="H30" s="1089"/>
      <c r="I30" s="1089"/>
      <c r="J30" s="1089"/>
      <c r="K30" s="1090"/>
      <c r="L30" s="211"/>
    </row>
    <row r="31" spans="1:12" s="188" customFormat="1" ht="23.15" customHeight="1">
      <c r="A31" s="209">
        <v>14</v>
      </c>
      <c r="B31" s="1091"/>
      <c r="C31" s="1091"/>
      <c r="D31" s="210"/>
      <c r="E31" s="279"/>
      <c r="F31" s="333"/>
      <c r="G31" s="1088"/>
      <c r="H31" s="1089"/>
      <c r="I31" s="1089"/>
      <c r="J31" s="1089"/>
      <c r="K31" s="1090"/>
      <c r="L31" s="211"/>
    </row>
    <row r="32" spans="1:12" s="188" customFormat="1" ht="23.15" customHeight="1">
      <c r="A32" s="209">
        <v>15</v>
      </c>
      <c r="B32" s="1091"/>
      <c r="C32" s="1091"/>
      <c r="D32" s="210"/>
      <c r="E32" s="279"/>
      <c r="F32" s="333"/>
      <c r="G32" s="1088"/>
      <c r="H32" s="1089"/>
      <c r="I32" s="1089"/>
      <c r="J32" s="1089"/>
      <c r="K32" s="1090"/>
      <c r="L32" s="211"/>
    </row>
    <row r="33" spans="1:20" s="188" customFormat="1" ht="23.15" customHeight="1">
      <c r="A33" s="209">
        <v>16</v>
      </c>
      <c r="B33" s="1091"/>
      <c r="C33" s="1091"/>
      <c r="D33" s="210"/>
      <c r="E33" s="279"/>
      <c r="F33" s="333"/>
      <c r="G33" s="1088"/>
      <c r="H33" s="1089"/>
      <c r="I33" s="1089"/>
      <c r="J33" s="1089"/>
      <c r="K33" s="1090"/>
      <c r="L33" s="211"/>
    </row>
    <row r="34" spans="1:20" s="188" customFormat="1" ht="23.15" customHeight="1">
      <c r="A34" s="209">
        <v>17</v>
      </c>
      <c r="B34" s="1091"/>
      <c r="C34" s="1091"/>
      <c r="D34" s="210"/>
      <c r="E34" s="279"/>
      <c r="F34" s="333"/>
      <c r="G34" s="1088"/>
      <c r="H34" s="1089"/>
      <c r="I34" s="1089"/>
      <c r="J34" s="1089"/>
      <c r="K34" s="1090"/>
      <c r="L34" s="211"/>
    </row>
    <row r="35" spans="1:20" s="188" customFormat="1" ht="23.15" customHeight="1">
      <c r="A35" s="209">
        <v>18</v>
      </c>
      <c r="B35" s="1091"/>
      <c r="C35" s="1091"/>
      <c r="D35" s="210"/>
      <c r="E35" s="279"/>
      <c r="F35" s="333"/>
      <c r="G35" s="1088"/>
      <c r="H35" s="1089"/>
      <c r="I35" s="1089"/>
      <c r="J35" s="1089"/>
      <c r="K35" s="1090"/>
      <c r="L35" s="211"/>
    </row>
    <row r="36" spans="1:20" s="188" customFormat="1" ht="23.15" customHeight="1">
      <c r="A36" s="209">
        <v>19</v>
      </c>
      <c r="B36" s="1091"/>
      <c r="C36" s="1091"/>
      <c r="D36" s="210"/>
      <c r="E36" s="279"/>
      <c r="F36" s="333"/>
      <c r="G36" s="1088"/>
      <c r="H36" s="1089"/>
      <c r="I36" s="1089"/>
      <c r="J36" s="1089"/>
      <c r="K36" s="1090"/>
      <c r="L36" s="211"/>
    </row>
    <row r="37" spans="1:20" s="188" customFormat="1" ht="23.15" customHeight="1" thickBot="1">
      <c r="A37" s="212">
        <v>20</v>
      </c>
      <c r="B37" s="1102"/>
      <c r="C37" s="1103"/>
      <c r="D37" s="213"/>
      <c r="E37" s="279"/>
      <c r="F37" s="213"/>
      <c r="G37" s="1104"/>
      <c r="H37" s="1105"/>
      <c r="I37" s="1105"/>
      <c r="J37" s="1105"/>
      <c r="K37" s="1106"/>
      <c r="L37" s="334"/>
    </row>
    <row r="38" spans="1:20" s="188" customFormat="1" ht="10" customHeight="1" thickBot="1">
      <c r="I38" s="272"/>
      <c r="J38" s="353"/>
      <c r="K38" s="1107" t="s">
        <v>652</v>
      </c>
      <c r="L38" s="1108"/>
    </row>
    <row r="39" spans="1:20" s="188" customFormat="1" ht="16" customHeight="1">
      <c r="D39" s="1100"/>
      <c r="E39" s="340" t="s">
        <v>285</v>
      </c>
      <c r="F39" s="341"/>
      <c r="H39" s="215"/>
      <c r="I39" s="215"/>
      <c r="J39" s="354"/>
      <c r="K39" s="1109"/>
      <c r="L39" s="1110"/>
      <c r="M39" s="215" t="s">
        <v>11</v>
      </c>
    </row>
    <row r="40" spans="1:20" s="188" customFormat="1" ht="16" customHeight="1" thickBot="1">
      <c r="C40" s="339"/>
      <c r="D40" s="1101"/>
      <c r="E40" s="342" t="s">
        <v>56</v>
      </c>
      <c r="F40" s="343" t="s">
        <v>617</v>
      </c>
      <c r="G40" s="298"/>
      <c r="H40" s="339"/>
      <c r="I40" s="1114"/>
      <c r="J40" s="1115"/>
      <c r="K40" s="1109"/>
      <c r="L40" s="1110"/>
      <c r="M40" s="215"/>
      <c r="N40" s="215" t="s">
        <v>8</v>
      </c>
    </row>
    <row r="41" spans="1:20" s="188" customFormat="1" ht="16" customHeight="1">
      <c r="C41" s="189"/>
      <c r="D41" s="344" t="s">
        <v>57</v>
      </c>
      <c r="E41" s="345"/>
      <c r="F41" s="346"/>
      <c r="G41" s="298"/>
      <c r="H41" s="189"/>
      <c r="I41" s="1092"/>
      <c r="J41" s="1093"/>
      <c r="K41" s="1109"/>
      <c r="L41" s="1110"/>
      <c r="M41" s="215"/>
    </row>
    <row r="42" spans="1:20" s="188" customFormat="1" ht="16" customHeight="1">
      <c r="C42" s="189"/>
      <c r="D42" s="344" t="s">
        <v>58</v>
      </c>
      <c r="E42" s="347"/>
      <c r="F42" s="348"/>
      <c r="G42" s="298"/>
      <c r="H42" s="189"/>
      <c r="I42" s="1092"/>
      <c r="J42" s="1093"/>
      <c r="K42" s="1109"/>
      <c r="L42" s="1110"/>
    </row>
    <row r="43" spans="1:20" s="188" customFormat="1" ht="16" customHeight="1">
      <c r="C43" s="189"/>
      <c r="D43" s="349" t="s">
        <v>59</v>
      </c>
      <c r="E43" s="347"/>
      <c r="F43" s="348"/>
      <c r="G43" s="298"/>
      <c r="H43" s="189"/>
      <c r="I43" s="1092"/>
      <c r="J43" s="1093"/>
      <c r="K43" s="1109"/>
      <c r="L43" s="1110"/>
    </row>
    <row r="44" spans="1:20" s="188" customFormat="1" ht="16" customHeight="1">
      <c r="C44" s="189"/>
      <c r="D44" s="349" t="s">
        <v>60</v>
      </c>
      <c r="E44" s="347"/>
      <c r="F44" s="348"/>
      <c r="G44" s="298"/>
      <c r="H44" s="189"/>
      <c r="I44" s="1092"/>
      <c r="J44" s="1093"/>
      <c r="K44" s="1109"/>
      <c r="L44" s="1110"/>
      <c r="M44" s="215"/>
    </row>
    <row r="45" spans="1:20" s="188" customFormat="1" ht="16" customHeight="1">
      <c r="C45" s="189"/>
      <c r="D45" s="349" t="s">
        <v>61</v>
      </c>
      <c r="E45" s="347"/>
      <c r="F45" s="348"/>
      <c r="G45" s="298"/>
      <c r="H45" s="189"/>
      <c r="I45" s="1092"/>
      <c r="J45" s="1093"/>
      <c r="K45" s="1109"/>
      <c r="L45" s="1110"/>
      <c r="M45" s="215" t="s">
        <v>8</v>
      </c>
    </row>
    <row r="46" spans="1:20" s="188" customFormat="1" ht="16" customHeight="1">
      <c r="C46" s="189"/>
      <c r="D46" s="349" t="s">
        <v>62</v>
      </c>
      <c r="E46" s="347"/>
      <c r="F46" s="348"/>
      <c r="G46" s="298"/>
      <c r="H46" s="189"/>
      <c r="I46" s="1092"/>
      <c r="J46" s="1093"/>
      <c r="K46" s="1109"/>
      <c r="L46" s="1110"/>
      <c r="M46" s="215" t="s">
        <v>286</v>
      </c>
    </row>
    <row r="47" spans="1:20" s="188" customFormat="1" ht="16" customHeight="1" thickBot="1">
      <c r="C47" s="189"/>
      <c r="D47" s="350" t="s">
        <v>63</v>
      </c>
      <c r="E47" s="351"/>
      <c r="F47" s="352"/>
      <c r="G47" s="298"/>
      <c r="H47" s="189"/>
      <c r="I47" s="1092"/>
      <c r="J47" s="1093"/>
      <c r="K47" s="1109"/>
      <c r="L47" s="1110"/>
      <c r="N47" s="217"/>
      <c r="P47" s="215"/>
      <c r="Q47" s="215"/>
      <c r="R47" s="215"/>
      <c r="S47" s="215"/>
      <c r="T47" s="215"/>
    </row>
    <row r="48" spans="1:20" s="188" customFormat="1" ht="16" customHeight="1" thickBot="1">
      <c r="C48" s="189"/>
      <c r="D48" s="189"/>
      <c r="F48" s="216"/>
      <c r="H48" s="189"/>
      <c r="I48" s="355"/>
      <c r="J48" s="356"/>
      <c r="K48" s="1109"/>
      <c r="L48" s="1110"/>
      <c r="N48" s="217"/>
      <c r="O48" s="219"/>
      <c r="P48" s="215"/>
      <c r="Q48" s="215"/>
      <c r="R48" s="215"/>
      <c r="S48" s="215"/>
      <c r="T48" s="215"/>
    </row>
    <row r="49" spans="2:20" s="188" customFormat="1" ht="20.5" customHeight="1">
      <c r="B49" s="220" t="s">
        <v>516</v>
      </c>
      <c r="C49" s="221"/>
      <c r="D49" s="190"/>
      <c r="E49" s="1094" t="s">
        <v>517</v>
      </c>
      <c r="F49" s="1094"/>
      <c r="G49" s="1094"/>
      <c r="H49" s="1094"/>
      <c r="I49" s="1094"/>
      <c r="J49" s="335"/>
      <c r="K49" s="1111"/>
      <c r="L49" s="1110"/>
      <c r="N49" s="217"/>
      <c r="O49" s="219"/>
      <c r="P49" s="215"/>
      <c r="Q49" s="215"/>
      <c r="R49" s="215"/>
      <c r="S49" s="215"/>
      <c r="T49" s="215"/>
    </row>
    <row r="50" spans="2:20" s="188" customFormat="1" ht="16" customHeight="1">
      <c r="B50" s="1095" t="s">
        <v>518</v>
      </c>
      <c r="C50" s="1096"/>
      <c r="D50" s="1096"/>
      <c r="E50" s="1096"/>
      <c r="F50" s="1096"/>
      <c r="G50" s="1097" t="s">
        <v>515</v>
      </c>
      <c r="H50" s="1098"/>
      <c r="I50" s="1098"/>
      <c r="J50" s="218"/>
      <c r="K50" s="1111"/>
      <c r="L50" s="1110"/>
      <c r="N50" s="217"/>
      <c r="O50" s="219"/>
      <c r="P50" s="215"/>
      <c r="Q50" s="215"/>
      <c r="R50" s="215"/>
      <c r="S50" s="215"/>
      <c r="T50" s="215"/>
    </row>
    <row r="51" spans="2:20" s="188" customFormat="1">
      <c r="B51" s="1095"/>
      <c r="C51" s="1096"/>
      <c r="D51" s="1096"/>
      <c r="E51" s="1096"/>
      <c r="F51" s="1096"/>
      <c r="G51" s="1098"/>
      <c r="H51" s="1098"/>
      <c r="I51" s="1098"/>
      <c r="K51" s="1112"/>
      <c r="L51" s="1113"/>
    </row>
    <row r="52" spans="2:20" s="188" customFormat="1" ht="2.5" customHeight="1" thickBot="1">
      <c r="B52" s="273"/>
      <c r="C52" s="270"/>
      <c r="D52" s="270"/>
      <c r="E52" s="270"/>
      <c r="F52" s="270"/>
      <c r="G52" s="270"/>
      <c r="H52" s="270"/>
      <c r="I52" s="270"/>
      <c r="J52" s="222"/>
    </row>
  </sheetData>
  <sheetProtection algorithmName="SHA-512" hashValue="BnC2nlzXc+ucpz9aSzWMf/0oUAhdxROS2gJQdkMgtE6yc+OZY5b6qCy3z5OHDe5M/4x4H9vgnlmHBB2jn153iA==" saltValue="9Bc8ojH3M9ebaWNaoLA+eQ==" spinCount="100000" sheet="1" insertHyperlinks="0"/>
  <mergeCells count="65">
    <mergeCell ref="I47:J47"/>
    <mergeCell ref="E49:I49"/>
    <mergeCell ref="B50:F51"/>
    <mergeCell ref="G50:I51"/>
    <mergeCell ref="G17:K17"/>
    <mergeCell ref="D39:D40"/>
    <mergeCell ref="B37:C37"/>
    <mergeCell ref="G37:K37"/>
    <mergeCell ref="K38:L51"/>
    <mergeCell ref="I40:J40"/>
    <mergeCell ref="I41:J41"/>
    <mergeCell ref="I42:J42"/>
    <mergeCell ref="I43:J43"/>
    <mergeCell ref="I44:J44"/>
    <mergeCell ref="I45:J45"/>
    <mergeCell ref="I46:J46"/>
    <mergeCell ref="B34:C34"/>
    <mergeCell ref="G34:K34"/>
    <mergeCell ref="B35:C35"/>
    <mergeCell ref="G35:K35"/>
    <mergeCell ref="B36:C36"/>
    <mergeCell ref="G36:K36"/>
    <mergeCell ref="B31:C31"/>
    <mergeCell ref="G31:K31"/>
    <mergeCell ref="B32:C32"/>
    <mergeCell ref="G32:K32"/>
    <mergeCell ref="B33:C33"/>
    <mergeCell ref="G33:K33"/>
    <mergeCell ref="B28:C28"/>
    <mergeCell ref="G28:K28"/>
    <mergeCell ref="B29:C29"/>
    <mergeCell ref="G29:K29"/>
    <mergeCell ref="B30:C30"/>
    <mergeCell ref="G30:K30"/>
    <mergeCell ref="B25:C25"/>
    <mergeCell ref="G25:K25"/>
    <mergeCell ref="B26:C26"/>
    <mergeCell ref="G26:K26"/>
    <mergeCell ref="B27:C27"/>
    <mergeCell ref="G27:K27"/>
    <mergeCell ref="B22:C22"/>
    <mergeCell ref="G22:K22"/>
    <mergeCell ref="B23:C23"/>
    <mergeCell ref="G23:K23"/>
    <mergeCell ref="B24:C24"/>
    <mergeCell ref="G24:K24"/>
    <mergeCell ref="B19:C19"/>
    <mergeCell ref="G19:K19"/>
    <mergeCell ref="B20:C20"/>
    <mergeCell ref="G20:K20"/>
    <mergeCell ref="B21:C21"/>
    <mergeCell ref="G21:K21"/>
    <mergeCell ref="A15:B15"/>
    <mergeCell ref="B16:C16"/>
    <mergeCell ref="G16:K16"/>
    <mergeCell ref="B17:C17"/>
    <mergeCell ref="B18:C18"/>
    <mergeCell ref="G18:K18"/>
    <mergeCell ref="A3:C3"/>
    <mergeCell ref="C6:G6"/>
    <mergeCell ref="H6:J6"/>
    <mergeCell ref="K6:L6"/>
    <mergeCell ref="H8:J8"/>
    <mergeCell ref="K8:L8"/>
    <mergeCell ref="C8:G8"/>
  </mergeCells>
  <phoneticPr fontId="8"/>
  <pageMargins left="0.59055118110236227" right="0.19685039370078741" top="0.51181102362204722" bottom="0.19685039370078741"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10</xdr:col>
                    <xdr:colOff>184150</xdr:colOff>
                    <xdr:row>46</xdr:row>
                    <xdr:rowOff>50800</xdr:rowOff>
                  </from>
                  <to>
                    <xdr:col>10</xdr:col>
                    <xdr:colOff>431800</xdr:colOff>
                    <xdr:row>47</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A0EE8E6-DB9E-42D1-8E65-7C1A1A36FADC}">
          <x14:formula1>
            <xm:f>入力フォーム用項目!$C$46:$C$52</xm:f>
          </x14:formula1>
          <xm:sqref>E17:E37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E334-83DC-411A-851F-2FCA672F436F}">
  <dimension ref="A1:Z38"/>
  <sheetViews>
    <sheetView showZeros="0" view="pageBreakPreview" zoomScale="85" zoomScaleNormal="90" zoomScaleSheetLayoutView="85" workbookViewId="0">
      <selection activeCell="G16" sqref="G16:L16"/>
    </sheetView>
  </sheetViews>
  <sheetFormatPr defaultRowHeight="13"/>
  <cols>
    <col min="1" max="1" width="4.08984375" customWidth="1"/>
    <col min="2" max="2" width="10.6328125" customWidth="1"/>
    <col min="3" max="3" width="11.6328125" customWidth="1"/>
    <col min="4" max="4" width="8.6328125" customWidth="1"/>
    <col min="5" max="5" width="9.08984375" customWidth="1"/>
    <col min="6" max="6" width="8.08984375" customWidth="1"/>
    <col min="7" max="9" width="6.6328125" customWidth="1"/>
    <col min="10" max="13" width="8.6328125" customWidth="1"/>
    <col min="14" max="14" width="13.6328125" customWidth="1"/>
    <col min="15" max="15" width="16.26953125" customWidth="1"/>
    <col min="16" max="19" width="10.08984375" customWidth="1"/>
    <col min="20" max="20" width="3.6328125" customWidth="1"/>
  </cols>
  <sheetData>
    <row r="1" spans="1:26" ht="26.5" customHeight="1">
      <c r="A1" s="1116" t="s">
        <v>6</v>
      </c>
      <c r="B1" s="1116"/>
      <c r="C1" s="1117" t="s">
        <v>611</v>
      </c>
      <c r="D1" s="1117"/>
      <c r="E1" s="1117"/>
      <c r="F1" s="1117"/>
      <c r="G1" s="1117"/>
      <c r="H1" s="1117"/>
      <c r="I1" s="1117"/>
      <c r="J1" s="1117"/>
      <c r="K1" s="1117"/>
      <c r="L1" s="1117"/>
      <c r="M1" s="1117"/>
      <c r="N1" s="1117"/>
      <c r="Q1" s="271" t="s">
        <v>486</v>
      </c>
      <c r="R1" s="1118">
        <f ca="1">TODAY()</f>
        <v>45413</v>
      </c>
      <c r="S1" s="1118"/>
    </row>
    <row r="2" spans="1:26" ht="18" customHeight="1">
      <c r="A2" s="42" t="s">
        <v>0</v>
      </c>
      <c r="R2" s="478" t="s">
        <v>36</v>
      </c>
      <c r="S2" s="478"/>
    </row>
    <row r="3" spans="1:26" ht="24" customHeight="1">
      <c r="D3" s="1119" t="s">
        <v>52</v>
      </c>
      <c r="E3" s="1119"/>
      <c r="F3" s="1119"/>
      <c r="G3" s="1119"/>
      <c r="H3" s="1119"/>
      <c r="I3" s="1119"/>
      <c r="J3" s="1119"/>
      <c r="K3" s="1119"/>
      <c r="L3" s="1119"/>
      <c r="M3" s="1120"/>
      <c r="N3" s="1120"/>
      <c r="O3" s="1120"/>
      <c r="P3" s="1120"/>
      <c r="R3" s="1121" t="s">
        <v>51</v>
      </c>
      <c r="S3" s="1121"/>
    </row>
    <row r="4" spans="1:26" ht="12" customHeight="1"/>
    <row r="5" spans="1:26" ht="20.149999999999999" customHeight="1">
      <c r="A5" s="8"/>
      <c r="B5" s="40" t="s">
        <v>35</v>
      </c>
      <c r="C5" s="1128">
        <f>注文シート!D8</f>
        <v>0</v>
      </c>
      <c r="D5" s="1128"/>
      <c r="E5" s="1128"/>
      <c r="F5" s="1128"/>
      <c r="G5" s="1128"/>
      <c r="H5" s="1128"/>
      <c r="I5" s="1128"/>
      <c r="J5" s="43"/>
      <c r="L5" s="1129" t="s">
        <v>53</v>
      </c>
      <c r="M5" s="1129"/>
      <c r="N5" s="1130">
        <f>注文シート!D11</f>
        <v>0</v>
      </c>
      <c r="O5" s="1130"/>
    </row>
    <row r="6" spans="1:26" ht="9" customHeight="1"/>
    <row r="7" spans="1:26" ht="20.149999999999999" customHeight="1">
      <c r="B7" s="44" t="s">
        <v>72</v>
      </c>
      <c r="C7" s="1072">
        <f>注文シート!D17</f>
        <v>0</v>
      </c>
      <c r="D7" s="1072"/>
      <c r="E7" s="1072"/>
      <c r="F7" s="1072"/>
      <c r="G7" s="1072"/>
      <c r="H7" s="1072"/>
      <c r="I7" s="1072"/>
      <c r="J7" s="1072"/>
      <c r="L7" s="1129" t="s">
        <v>1</v>
      </c>
      <c r="M7" s="1129"/>
      <c r="N7" s="1131">
        <f>注文シート!D13</f>
        <v>0</v>
      </c>
      <c r="O7" s="1131"/>
      <c r="R7" s="18"/>
      <c r="S7" s="18"/>
    </row>
    <row r="8" spans="1:26" ht="19.5" customHeight="1">
      <c r="K8" s="41" t="s">
        <v>131</v>
      </c>
    </row>
    <row r="9" spans="1:26" ht="15" customHeight="1">
      <c r="B9" s="135" t="s">
        <v>509</v>
      </c>
      <c r="O9" s="47"/>
      <c r="P9" s="61" t="s">
        <v>136</v>
      </c>
      <c r="Q9" s="61"/>
      <c r="R9" s="61"/>
      <c r="S9" s="61"/>
    </row>
    <row r="10" spans="1:26" ht="14.5" customHeight="1">
      <c r="B10" s="135" t="s">
        <v>510</v>
      </c>
      <c r="O10" s="47" t="s">
        <v>11</v>
      </c>
      <c r="P10" s="61"/>
      <c r="Q10" s="61"/>
      <c r="R10" s="61"/>
      <c r="S10" s="61"/>
    </row>
    <row r="11" spans="1:26" ht="14.25" customHeight="1" thickBot="1">
      <c r="B11" s="101" t="s">
        <v>485</v>
      </c>
      <c r="C11" s="101">
        <f>[2]計画書!A4</f>
        <v>0</v>
      </c>
      <c r="D11" s="101">
        <f>[2]計画書!C4</f>
        <v>0</v>
      </c>
      <c r="E11" s="101"/>
      <c r="F11" s="101"/>
      <c r="G11" s="101">
        <f>[2]計画書!E4</f>
        <v>0</v>
      </c>
      <c r="H11" s="101"/>
      <c r="I11" s="101"/>
      <c r="J11" s="101"/>
      <c r="K11" s="101"/>
      <c r="P11" s="61"/>
      <c r="Q11" s="61"/>
      <c r="R11" s="61"/>
      <c r="S11" s="61"/>
    </row>
    <row r="12" spans="1:26" ht="32.25" customHeight="1">
      <c r="A12" s="1136" t="s">
        <v>2</v>
      </c>
      <c r="B12" s="1138" t="s">
        <v>54</v>
      </c>
      <c r="C12" s="1139"/>
      <c r="D12" s="1142" t="s">
        <v>3</v>
      </c>
      <c r="E12" s="1144" t="s">
        <v>608</v>
      </c>
      <c r="F12" s="1145" t="s">
        <v>4</v>
      </c>
      <c r="G12" s="1147" t="s">
        <v>5</v>
      </c>
      <c r="H12" s="1148"/>
      <c r="I12" s="1148"/>
      <c r="J12" s="1148"/>
      <c r="K12" s="1148"/>
      <c r="L12" s="1145"/>
      <c r="M12" s="1122" t="s">
        <v>7</v>
      </c>
      <c r="N12" s="1123"/>
      <c r="O12" s="1124" t="s">
        <v>55</v>
      </c>
      <c r="P12" s="61"/>
      <c r="Q12" s="61"/>
      <c r="R12" s="61"/>
      <c r="S12" s="61"/>
      <c r="T12" s="7" t="s">
        <v>8</v>
      </c>
    </row>
    <row r="13" spans="1:26" ht="26.25" customHeight="1" thickBot="1">
      <c r="A13" s="1137"/>
      <c r="B13" s="1140"/>
      <c r="C13" s="1141"/>
      <c r="D13" s="1143"/>
      <c r="E13" s="1143"/>
      <c r="F13" s="1146"/>
      <c r="G13" s="1149"/>
      <c r="H13" s="1150"/>
      <c r="I13" s="1150"/>
      <c r="J13" s="1150"/>
      <c r="K13" s="1150"/>
      <c r="L13" s="1146"/>
      <c r="M13" s="36" t="s">
        <v>9</v>
      </c>
      <c r="N13" s="45" t="s">
        <v>10</v>
      </c>
      <c r="O13" s="1125"/>
      <c r="P13" s="61"/>
      <c r="Q13" s="61"/>
      <c r="R13" s="61"/>
      <c r="S13" s="61"/>
      <c r="T13" s="27" t="s">
        <v>11</v>
      </c>
      <c r="U13" s="27"/>
      <c r="V13" s="27"/>
      <c r="W13" s="27"/>
      <c r="X13" s="27"/>
      <c r="Y13" s="27"/>
      <c r="Z13" s="27"/>
    </row>
    <row r="14" spans="1:26" s="47" customFormat="1" ht="35.15" customHeight="1">
      <c r="A14" s="46">
        <v>1</v>
      </c>
      <c r="B14" s="1126"/>
      <c r="C14" s="1127"/>
      <c r="D14" s="223"/>
      <c r="E14" s="336"/>
      <c r="F14" s="224"/>
      <c r="G14" s="1151"/>
      <c r="H14" s="1152"/>
      <c r="I14" s="1152"/>
      <c r="J14" s="1152"/>
      <c r="K14" s="1152"/>
      <c r="L14" s="1153"/>
      <c r="M14" s="223"/>
      <c r="N14" s="276"/>
      <c r="O14" s="208"/>
      <c r="P14" s="1158" t="s">
        <v>618</v>
      </c>
      <c r="Q14" s="1159"/>
      <c r="R14" s="1159"/>
      <c r="S14" s="1159"/>
      <c r="T14" s="27" t="s">
        <v>12</v>
      </c>
      <c r="U14" s="27"/>
      <c r="V14" s="27"/>
      <c r="W14" s="27"/>
      <c r="X14" s="27"/>
      <c r="Y14" s="27"/>
      <c r="Z14" s="27"/>
    </row>
    <row r="15" spans="1:26" s="47" customFormat="1" ht="35.15" customHeight="1">
      <c r="A15" s="48">
        <v>2</v>
      </c>
      <c r="B15" s="1154"/>
      <c r="C15" s="1155"/>
      <c r="D15" s="225"/>
      <c r="E15" s="337"/>
      <c r="F15" s="278"/>
      <c r="G15" s="1133"/>
      <c r="H15" s="1134"/>
      <c r="I15" s="1134"/>
      <c r="J15" s="1134"/>
      <c r="K15" s="1134"/>
      <c r="L15" s="1135"/>
      <c r="M15" s="225"/>
      <c r="N15" s="277"/>
      <c r="O15" s="211"/>
      <c r="P15" s="1158"/>
      <c r="Q15" s="1159"/>
      <c r="R15" s="1159"/>
      <c r="S15" s="1159"/>
      <c r="T15" s="27" t="s">
        <v>11</v>
      </c>
      <c r="U15" s="27"/>
      <c r="V15" s="27"/>
      <c r="W15" s="27"/>
      <c r="X15" s="27"/>
      <c r="Y15" s="27"/>
      <c r="Z15" s="27"/>
    </row>
    <row r="16" spans="1:26" s="47" customFormat="1" ht="35.15" customHeight="1">
      <c r="A16" s="48">
        <v>3</v>
      </c>
      <c r="B16" s="1126"/>
      <c r="C16" s="1127"/>
      <c r="D16" s="225"/>
      <c r="E16" s="337"/>
      <c r="F16" s="278"/>
      <c r="G16" s="1133"/>
      <c r="H16" s="1134"/>
      <c r="I16" s="1134"/>
      <c r="J16" s="1134"/>
      <c r="K16" s="1134"/>
      <c r="L16" s="1135"/>
      <c r="M16" s="225"/>
      <c r="N16" s="277"/>
      <c r="O16" s="211"/>
      <c r="P16" s="1158"/>
      <c r="Q16" s="1159"/>
      <c r="R16" s="1159"/>
      <c r="S16" s="1159"/>
      <c r="T16" s="27" t="s">
        <v>11</v>
      </c>
      <c r="U16" s="27"/>
      <c r="V16" s="27"/>
      <c r="W16" s="27"/>
      <c r="X16" s="27"/>
      <c r="Y16" s="27"/>
      <c r="Z16" s="27"/>
    </row>
    <row r="17" spans="1:26" s="47" customFormat="1" ht="35.15" customHeight="1">
      <c r="A17" s="48">
        <v>4</v>
      </c>
      <c r="B17" s="1132"/>
      <c r="C17" s="1132"/>
      <c r="D17" s="225"/>
      <c r="E17" s="337"/>
      <c r="F17" s="278"/>
      <c r="G17" s="1133"/>
      <c r="H17" s="1134"/>
      <c r="I17" s="1134"/>
      <c r="J17" s="1134"/>
      <c r="K17" s="1134"/>
      <c r="L17" s="1135"/>
      <c r="M17" s="225"/>
      <c r="N17" s="277"/>
      <c r="O17" s="211"/>
      <c r="P17" s="1158"/>
      <c r="Q17" s="1159"/>
      <c r="R17" s="1159"/>
      <c r="S17" s="1159"/>
      <c r="T17" s="27" t="s">
        <v>11</v>
      </c>
      <c r="U17" s="27"/>
      <c r="V17" s="27"/>
      <c r="W17" s="27"/>
      <c r="X17" s="27"/>
      <c r="Y17" s="27"/>
      <c r="Z17" s="27"/>
    </row>
    <row r="18" spans="1:26" s="47" customFormat="1" ht="35.15" customHeight="1">
      <c r="A18" s="48">
        <v>5</v>
      </c>
      <c r="B18" s="1132"/>
      <c r="C18" s="1132"/>
      <c r="D18" s="225"/>
      <c r="E18" s="337"/>
      <c r="F18" s="278"/>
      <c r="G18" s="1133"/>
      <c r="H18" s="1134"/>
      <c r="I18" s="1134"/>
      <c r="J18" s="1134"/>
      <c r="K18" s="1134"/>
      <c r="L18" s="1135"/>
      <c r="M18" s="225"/>
      <c r="N18" s="277"/>
      <c r="O18" s="211"/>
      <c r="P18" s="1156" t="s">
        <v>137</v>
      </c>
      <c r="Q18" s="1157"/>
      <c r="R18" s="1157"/>
      <c r="S18" s="1157"/>
      <c r="T18" s="27" t="s">
        <v>11</v>
      </c>
      <c r="U18" s="27"/>
      <c r="V18" s="27"/>
      <c r="W18" s="27"/>
      <c r="X18" s="27"/>
      <c r="Y18" s="27"/>
      <c r="Z18" s="27"/>
    </row>
    <row r="19" spans="1:26" s="47" customFormat="1" ht="35.15" customHeight="1">
      <c r="A19" s="48">
        <v>6</v>
      </c>
      <c r="B19" s="1132"/>
      <c r="C19" s="1132"/>
      <c r="D19" s="225"/>
      <c r="E19" s="337"/>
      <c r="F19" s="278"/>
      <c r="G19" s="1133"/>
      <c r="H19" s="1134"/>
      <c r="I19" s="1134"/>
      <c r="J19" s="1134"/>
      <c r="K19" s="1134"/>
      <c r="L19" s="1135"/>
      <c r="M19" s="225"/>
      <c r="N19" s="277"/>
      <c r="O19" s="211"/>
      <c r="P19" s="1156"/>
      <c r="Q19" s="1157"/>
      <c r="R19" s="1157"/>
      <c r="S19" s="1157"/>
      <c r="T19" s="49" t="s">
        <v>8</v>
      </c>
      <c r="U19" s="49"/>
      <c r="V19" s="49"/>
      <c r="W19" s="49"/>
      <c r="X19" s="49"/>
      <c r="Y19" s="49"/>
      <c r="Z19" s="49"/>
    </row>
    <row r="20" spans="1:26" s="47" customFormat="1" ht="35.15" customHeight="1">
      <c r="A20" s="48">
        <v>7</v>
      </c>
      <c r="B20" s="1132"/>
      <c r="C20" s="1132"/>
      <c r="D20" s="225"/>
      <c r="E20" s="337"/>
      <c r="F20" s="278"/>
      <c r="G20" s="1133"/>
      <c r="H20" s="1134"/>
      <c r="I20" s="1134"/>
      <c r="J20" s="1134"/>
      <c r="K20" s="1134"/>
      <c r="L20" s="1135"/>
      <c r="M20" s="225"/>
      <c r="N20" s="277"/>
      <c r="O20" s="211"/>
      <c r="Q20" s="50" t="s">
        <v>133</v>
      </c>
      <c r="R20"/>
      <c r="S20" s="2"/>
    </row>
    <row r="21" spans="1:26" s="47" customFormat="1" ht="35.15" customHeight="1">
      <c r="A21" s="48">
        <v>8</v>
      </c>
      <c r="B21" s="1132"/>
      <c r="C21" s="1132"/>
      <c r="D21" s="225"/>
      <c r="E21" s="337"/>
      <c r="F21" s="278"/>
      <c r="G21" s="1133"/>
      <c r="H21" s="1134"/>
      <c r="I21" s="1134"/>
      <c r="J21" s="1134"/>
      <c r="K21" s="1134"/>
      <c r="L21" s="1135"/>
      <c r="M21" s="225"/>
      <c r="N21" s="277"/>
      <c r="O21" s="211"/>
      <c r="P21"/>
      <c r="Q21" s="53"/>
      <c r="R21" s="13" t="s">
        <v>478</v>
      </c>
      <c r="S21" s="13" t="s">
        <v>519</v>
      </c>
    </row>
    <row r="22" spans="1:26" s="47" customFormat="1" ht="35.15" customHeight="1">
      <c r="A22" s="48">
        <v>9</v>
      </c>
      <c r="B22" s="1132"/>
      <c r="C22" s="1132"/>
      <c r="D22" s="225"/>
      <c r="E22" s="337"/>
      <c r="F22" s="278"/>
      <c r="G22" s="1133"/>
      <c r="H22" s="1134"/>
      <c r="I22" s="1134"/>
      <c r="J22" s="1134"/>
      <c r="K22" s="1134"/>
      <c r="L22" s="1135"/>
      <c r="M22" s="225"/>
      <c r="N22" s="277"/>
      <c r="O22" s="211"/>
      <c r="P22"/>
      <c r="Q22" s="14" t="s">
        <v>13</v>
      </c>
      <c r="R22" s="227"/>
      <c r="S22" s="227"/>
    </row>
    <row r="23" spans="1:26" s="47" customFormat="1" ht="35.15" customHeight="1">
      <c r="A23" s="48">
        <v>10</v>
      </c>
      <c r="B23" s="1132"/>
      <c r="C23" s="1132"/>
      <c r="D23" s="225"/>
      <c r="E23" s="337"/>
      <c r="F23" s="278"/>
      <c r="G23" s="1133"/>
      <c r="H23" s="1134"/>
      <c r="I23" s="1134"/>
      <c r="J23" s="1134"/>
      <c r="K23" s="1134"/>
      <c r="L23" s="1135"/>
      <c r="M23" s="225"/>
      <c r="N23" s="277"/>
      <c r="O23" s="211"/>
      <c r="P23"/>
      <c r="Q23" s="14" t="s">
        <v>58</v>
      </c>
      <c r="R23" s="227"/>
      <c r="S23" s="227"/>
    </row>
    <row r="24" spans="1:26" s="47" customFormat="1" ht="35.15" customHeight="1">
      <c r="A24" s="48">
        <v>11</v>
      </c>
      <c r="B24" s="1132"/>
      <c r="C24" s="1132"/>
      <c r="D24" s="225"/>
      <c r="E24" s="337"/>
      <c r="F24" s="278"/>
      <c r="G24" s="1133"/>
      <c r="H24" s="1134"/>
      <c r="I24" s="1134"/>
      <c r="J24" s="1134"/>
      <c r="K24" s="1134"/>
      <c r="L24" s="1135"/>
      <c r="M24" s="225"/>
      <c r="N24" s="277"/>
      <c r="O24" s="211"/>
      <c r="P24"/>
      <c r="Q24" s="14" t="s">
        <v>59</v>
      </c>
      <c r="R24" s="227"/>
      <c r="S24" s="227"/>
    </row>
    <row r="25" spans="1:26" s="47" customFormat="1" ht="35.15" customHeight="1">
      <c r="A25" s="48">
        <v>12</v>
      </c>
      <c r="B25" s="1132"/>
      <c r="C25" s="1132"/>
      <c r="D25" s="225"/>
      <c r="E25" s="337"/>
      <c r="F25" s="278"/>
      <c r="G25" s="1133"/>
      <c r="H25" s="1134"/>
      <c r="I25" s="1134"/>
      <c r="J25" s="1134"/>
      <c r="K25" s="1134"/>
      <c r="L25" s="1135"/>
      <c r="M25" s="225"/>
      <c r="N25" s="277"/>
      <c r="O25" s="211"/>
      <c r="P25"/>
      <c r="Q25" s="14" t="s">
        <v>60</v>
      </c>
      <c r="R25" s="227"/>
      <c r="S25" s="227"/>
    </row>
    <row r="26" spans="1:26" s="47" customFormat="1" ht="35.15" customHeight="1">
      <c r="A26" s="48">
        <v>13</v>
      </c>
      <c r="B26" s="1132"/>
      <c r="C26" s="1132"/>
      <c r="D26" s="225"/>
      <c r="E26" s="337"/>
      <c r="F26" s="278"/>
      <c r="G26" s="1133"/>
      <c r="H26" s="1134"/>
      <c r="I26" s="1134"/>
      <c r="J26" s="1134"/>
      <c r="K26" s="1134"/>
      <c r="L26" s="1135"/>
      <c r="M26" s="225"/>
      <c r="N26" s="277"/>
      <c r="O26" s="211"/>
      <c r="P26"/>
      <c r="Q26" s="14" t="s">
        <v>61</v>
      </c>
      <c r="R26" s="227"/>
      <c r="S26" s="227"/>
    </row>
    <row r="27" spans="1:26" s="47" customFormat="1" ht="35.15" customHeight="1">
      <c r="A27" s="48">
        <v>14</v>
      </c>
      <c r="B27" s="1132"/>
      <c r="C27" s="1132"/>
      <c r="D27" s="225"/>
      <c r="E27" s="337"/>
      <c r="F27" s="278"/>
      <c r="G27" s="1133"/>
      <c r="H27" s="1134"/>
      <c r="I27" s="1134"/>
      <c r="J27" s="1134"/>
      <c r="K27" s="1134"/>
      <c r="L27" s="1135"/>
      <c r="M27" s="225"/>
      <c r="N27" s="277"/>
      <c r="O27" s="211"/>
      <c r="P27"/>
      <c r="Q27" s="14" t="s">
        <v>62</v>
      </c>
      <c r="R27" s="227"/>
      <c r="S27" s="227"/>
    </row>
    <row r="28" spans="1:26" s="47" customFormat="1" ht="35.15" customHeight="1" thickBot="1">
      <c r="A28" s="51">
        <v>15</v>
      </c>
      <c r="B28" s="1160"/>
      <c r="C28" s="1161"/>
      <c r="D28" s="226"/>
      <c r="E28" s="337"/>
      <c r="F28" s="281"/>
      <c r="G28" s="1162"/>
      <c r="H28" s="1163"/>
      <c r="I28" s="1163"/>
      <c r="J28" s="1163"/>
      <c r="K28" s="1163"/>
      <c r="L28" s="1164"/>
      <c r="M28" s="226"/>
      <c r="N28" s="280"/>
      <c r="O28" s="214"/>
      <c r="P28"/>
      <c r="Q28" s="14" t="s">
        <v>63</v>
      </c>
      <c r="R28" s="227"/>
      <c r="S28" s="227"/>
    </row>
    <row r="29" spans="1:26" ht="13" customHeight="1"/>
    <row r="30" spans="1:26" ht="16" customHeight="1">
      <c r="G30" s="2"/>
      <c r="H30" s="2"/>
      <c r="I30" s="2"/>
      <c r="J30" s="2"/>
      <c r="K30" s="2"/>
      <c r="L30" s="2"/>
      <c r="M30" s="2"/>
      <c r="N30" s="2"/>
      <c r="O30" s="2"/>
    </row>
    <row r="31" spans="1:26" ht="16" customHeight="1">
      <c r="G31" s="2"/>
      <c r="H31" s="2"/>
      <c r="I31" s="2"/>
      <c r="J31" s="2"/>
      <c r="K31" s="2"/>
      <c r="L31" s="2"/>
      <c r="M31" s="2"/>
      <c r="N31" s="2"/>
      <c r="O31" s="2"/>
    </row>
    <row r="32" spans="1:26" ht="16" customHeight="1">
      <c r="G32" s="2"/>
      <c r="H32" s="2"/>
      <c r="I32" s="2"/>
      <c r="J32" s="2"/>
      <c r="K32" s="2"/>
      <c r="L32" s="2"/>
      <c r="M32" s="2"/>
      <c r="N32" s="2"/>
      <c r="O32" s="2"/>
    </row>
    <row r="33" spans="7:15" ht="16" customHeight="1">
      <c r="G33" s="2"/>
      <c r="H33" s="2"/>
      <c r="I33" s="2"/>
      <c r="J33" s="2"/>
      <c r="K33" s="2"/>
      <c r="L33" s="2"/>
      <c r="M33" s="2"/>
      <c r="N33" s="2"/>
      <c r="O33" s="2"/>
    </row>
    <row r="34" spans="7:15" ht="16" customHeight="1">
      <c r="G34" s="2"/>
      <c r="H34" s="2"/>
      <c r="I34" s="2"/>
      <c r="J34" s="2"/>
      <c r="K34" s="2"/>
      <c r="L34" s="2"/>
      <c r="M34" s="2"/>
      <c r="N34" s="2"/>
      <c r="O34" s="2"/>
    </row>
    <row r="35" spans="7:15" ht="16" customHeight="1">
      <c r="G35" s="2"/>
      <c r="H35" s="2"/>
      <c r="I35" s="2"/>
      <c r="J35" s="2"/>
      <c r="K35" s="2"/>
      <c r="L35" s="2"/>
      <c r="M35" s="2"/>
      <c r="N35" s="2"/>
      <c r="O35" s="2"/>
    </row>
    <row r="36" spans="7:15" ht="16" customHeight="1">
      <c r="G36" s="2"/>
      <c r="H36" s="2"/>
      <c r="I36" s="2"/>
      <c r="J36" s="2"/>
      <c r="K36" s="2"/>
      <c r="L36" s="2"/>
      <c r="M36" s="2"/>
      <c r="N36" s="2"/>
      <c r="O36" s="2"/>
    </row>
    <row r="37" spans="7:15" ht="16" customHeight="1">
      <c r="G37" s="2"/>
      <c r="H37" s="2"/>
      <c r="I37" s="2"/>
      <c r="J37" s="2"/>
      <c r="K37" s="2"/>
      <c r="L37" s="2"/>
      <c r="M37" s="2"/>
      <c r="N37" s="2"/>
      <c r="O37" s="2"/>
    </row>
    <row r="38" spans="7:15" ht="16" customHeight="1">
      <c r="G38" s="2"/>
      <c r="H38" s="2"/>
      <c r="I38" s="2"/>
      <c r="J38" s="2"/>
      <c r="K38" s="2"/>
      <c r="L38" s="2"/>
      <c r="M38" s="2"/>
      <c r="N38" s="2"/>
      <c r="O38" s="2"/>
    </row>
  </sheetData>
  <sheetProtection algorithmName="SHA-512" hashValue="fGbuCKeXfV429E2NcoBSB+/xnxxniZx4jmNmjMwXhvoiG34aH9/ZmuBEKdTl6Yj09RgeBMM5dOSwdkD1jX8xhA==" saltValue="xr0beehzwaBjeirtGHtMBw==" spinCount="100000" sheet="1" objects="1" scenarios="1"/>
  <mergeCells count="53">
    <mergeCell ref="P14:S17"/>
    <mergeCell ref="B27:C27"/>
    <mergeCell ref="G27:L27"/>
    <mergeCell ref="B28:C28"/>
    <mergeCell ref="G28:L28"/>
    <mergeCell ref="B24:C24"/>
    <mergeCell ref="G24:L24"/>
    <mergeCell ref="B25:C25"/>
    <mergeCell ref="G25:L25"/>
    <mergeCell ref="B26:C26"/>
    <mergeCell ref="G26:L26"/>
    <mergeCell ref="B21:C21"/>
    <mergeCell ref="G21:L21"/>
    <mergeCell ref="B22:C22"/>
    <mergeCell ref="G22:L22"/>
    <mergeCell ref="B23:C23"/>
    <mergeCell ref="G23:L23"/>
    <mergeCell ref="B18:C18"/>
    <mergeCell ref="G18:L18"/>
    <mergeCell ref="P18:S19"/>
    <mergeCell ref="B19:C19"/>
    <mergeCell ref="G19:L19"/>
    <mergeCell ref="B20:C20"/>
    <mergeCell ref="G20:L20"/>
    <mergeCell ref="B17:C17"/>
    <mergeCell ref="G17:L17"/>
    <mergeCell ref="A12:A13"/>
    <mergeCell ref="B12:C13"/>
    <mergeCell ref="D12:D13"/>
    <mergeCell ref="E12:E13"/>
    <mergeCell ref="F12:F13"/>
    <mergeCell ref="G12:L13"/>
    <mergeCell ref="G14:L14"/>
    <mergeCell ref="B15:C15"/>
    <mergeCell ref="G15:L15"/>
    <mergeCell ref="B16:C16"/>
    <mergeCell ref="G16:L16"/>
    <mergeCell ref="M12:N12"/>
    <mergeCell ref="O12:O13"/>
    <mergeCell ref="B14:C14"/>
    <mergeCell ref="C5:I5"/>
    <mergeCell ref="L5:M5"/>
    <mergeCell ref="N5:O5"/>
    <mergeCell ref="L7:M7"/>
    <mergeCell ref="N7:O7"/>
    <mergeCell ref="C7:J7"/>
    <mergeCell ref="A1:B1"/>
    <mergeCell ref="C1:N1"/>
    <mergeCell ref="R1:S1"/>
    <mergeCell ref="R2:S2"/>
    <mergeCell ref="D3:L3"/>
    <mergeCell ref="M3:P3"/>
    <mergeCell ref="R3:S3"/>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15</xdr:col>
                    <xdr:colOff>304800</xdr:colOff>
                    <xdr:row>17</xdr:row>
                    <xdr:rowOff>146050</xdr:rowOff>
                  </from>
                  <to>
                    <xdr:col>15</xdr:col>
                    <xdr:colOff>584200</xdr:colOff>
                    <xdr:row>17</xdr:row>
                    <xdr:rowOff>355600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32BCD30-BAB8-4950-BD3E-D57BA3386725}">
          <x14:formula1>
            <xm:f>入力フォーム用項目!$C$46:$C$52</xm:f>
          </x14:formula1>
          <xm:sqref>E14:E28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981F-43B7-49DE-A283-0FE42563E35C}">
  <sheetPr>
    <tabColor rgb="FFFF99FF"/>
  </sheetPr>
  <dimension ref="A1:N54"/>
  <sheetViews>
    <sheetView showZeros="0" view="pageBreakPreview" zoomScale="85" zoomScaleNormal="85" zoomScaleSheetLayoutView="85" workbookViewId="0">
      <selection activeCell="B7" sqref="B7"/>
    </sheetView>
  </sheetViews>
  <sheetFormatPr defaultColWidth="9" defaultRowHeight="13"/>
  <cols>
    <col min="1" max="1" width="3.6328125" customWidth="1"/>
    <col min="2" max="2" width="10.6328125" customWidth="1"/>
    <col min="3" max="5" width="9.6328125" customWidth="1"/>
    <col min="6" max="6" width="8.6328125" customWidth="1"/>
    <col min="7" max="9" width="6.6328125" customWidth="1"/>
    <col min="10" max="10" width="8.6328125" style="15" customWidth="1"/>
    <col min="11" max="11" width="9.6328125" style="15" customWidth="1"/>
    <col min="12" max="12" width="8.6328125" customWidth="1"/>
    <col min="13" max="13" width="8.6328125" style="15" customWidth="1"/>
    <col min="14" max="14" width="8.6328125" customWidth="1"/>
  </cols>
  <sheetData>
    <row r="1" spans="2:14" ht="16.5" customHeight="1">
      <c r="J1" s="15" t="s">
        <v>486</v>
      </c>
      <c r="K1" s="1166" t="s">
        <v>549</v>
      </c>
      <c r="L1" s="1166"/>
      <c r="M1" s="1166"/>
      <c r="N1" s="1166"/>
    </row>
    <row r="2" spans="2:14" s="65" customFormat="1" ht="20.149999999999999" customHeight="1">
      <c r="B2" s="1167" t="s">
        <v>426</v>
      </c>
      <c r="C2" s="1167"/>
      <c r="D2" s="1167"/>
      <c r="E2" s="1167"/>
      <c r="F2" s="1167"/>
      <c r="G2" s="1167"/>
      <c r="H2" s="1167"/>
      <c r="I2" s="83"/>
      <c r="J2" s="1168" t="s">
        <v>147</v>
      </c>
      <c r="K2" s="1168"/>
      <c r="L2" s="1168"/>
      <c r="M2" s="1168"/>
      <c r="N2" s="1168"/>
    </row>
    <row r="3" spans="2:14" s="65" customFormat="1" ht="13.5" customHeight="1">
      <c r="B3" s="1167"/>
      <c r="C3" s="1167"/>
      <c r="D3" s="1167"/>
      <c r="E3" s="1167"/>
      <c r="F3" s="1167"/>
      <c r="G3" s="1167"/>
      <c r="H3" s="1167"/>
      <c r="I3" s="83"/>
      <c r="J3" s="1168"/>
      <c r="K3" s="1168"/>
      <c r="L3" s="1168"/>
      <c r="M3" s="1168"/>
      <c r="N3" s="1168"/>
    </row>
    <row r="4" spans="2:14" s="65" customFormat="1" ht="9" customHeight="1">
      <c r="B4" s="67"/>
      <c r="C4" s="67"/>
      <c r="D4" s="67"/>
      <c r="E4" s="67"/>
      <c r="F4" s="67"/>
      <c r="G4" s="67"/>
      <c r="H4" s="67"/>
      <c r="I4" s="67"/>
      <c r="J4" s="67"/>
      <c r="K4" s="67"/>
      <c r="L4" s="68"/>
      <c r="M4" s="67"/>
      <c r="N4" s="68"/>
    </row>
    <row r="5" spans="2:14" s="65" customFormat="1" ht="19" customHeight="1">
      <c r="B5" s="1169" t="s">
        <v>511</v>
      </c>
      <c r="C5" s="1169"/>
      <c r="D5" s="1169"/>
      <c r="E5" s="1169"/>
      <c r="F5" s="1169"/>
      <c r="G5" s="1169"/>
      <c r="H5" s="1169"/>
      <c r="I5" s="1169"/>
      <c r="J5" s="1169"/>
      <c r="K5" s="1169"/>
      <c r="L5" s="1169"/>
      <c r="M5" s="1169"/>
      <c r="N5" s="1169"/>
    </row>
    <row r="6" spans="2:14" s="65" customFormat="1" ht="19" customHeight="1">
      <c r="B6" s="90" t="s">
        <v>309</v>
      </c>
      <c r="C6" s="90"/>
      <c r="D6" s="90"/>
      <c r="E6" s="90"/>
      <c r="F6" s="90"/>
      <c r="G6" s="90"/>
      <c r="H6" s="90"/>
      <c r="I6" s="90"/>
      <c r="J6" s="90"/>
      <c r="K6" s="90"/>
      <c r="L6" s="90"/>
      <c r="M6" s="90"/>
      <c r="N6" s="90"/>
    </row>
    <row r="7" spans="2:14" s="65" customFormat="1" ht="19" customHeight="1">
      <c r="B7" s="88" t="s">
        <v>612</v>
      </c>
      <c r="C7" s="88"/>
      <c r="D7" s="88"/>
      <c r="E7" s="88"/>
      <c r="F7" s="88"/>
      <c r="G7" s="88"/>
      <c r="H7" s="88"/>
      <c r="I7" s="88"/>
      <c r="J7" s="88"/>
      <c r="K7" s="88"/>
      <c r="L7" s="88"/>
      <c r="M7" s="88"/>
      <c r="N7" s="88"/>
    </row>
    <row r="8" spans="2:14" s="65" customFormat="1" ht="19" customHeight="1">
      <c r="B8" s="91" t="s">
        <v>613</v>
      </c>
      <c r="C8" s="91"/>
      <c r="D8" s="91"/>
      <c r="E8" s="91"/>
      <c r="F8" s="91"/>
      <c r="G8" s="91"/>
      <c r="H8" s="91"/>
      <c r="I8" s="91"/>
      <c r="J8" s="91"/>
      <c r="K8" s="91"/>
      <c r="L8" s="91"/>
      <c r="M8" s="91"/>
      <c r="N8" s="91"/>
    </row>
    <row r="9" spans="2:14" s="65" customFormat="1" ht="19" customHeight="1">
      <c r="B9" s="91" t="s">
        <v>514</v>
      </c>
      <c r="C9" s="91"/>
      <c r="D9" s="91"/>
      <c r="E9" s="91"/>
      <c r="F9" s="91"/>
      <c r="G9" s="91"/>
      <c r="H9" s="91"/>
      <c r="I9" s="91"/>
      <c r="J9" s="91"/>
      <c r="K9" s="91"/>
      <c r="L9" s="91"/>
      <c r="M9" s="91"/>
      <c r="N9" s="91"/>
    </row>
    <row r="10" spans="2:14" s="65" customFormat="1" ht="35.15" customHeight="1">
      <c r="B10" s="1170" t="s">
        <v>343</v>
      </c>
      <c r="C10" s="1171"/>
      <c r="D10" s="1171"/>
      <c r="E10" s="1171"/>
      <c r="F10" s="1171"/>
      <c r="G10" s="1171"/>
      <c r="H10" s="1171"/>
      <c r="I10" s="1171"/>
      <c r="J10" s="1171"/>
      <c r="K10" s="1171"/>
      <c r="L10" s="1171"/>
      <c r="M10" s="1171"/>
      <c r="N10" s="1172"/>
    </row>
    <row r="11" spans="2:14" s="65" customFormat="1" ht="35.15" customHeight="1">
      <c r="B11" s="1173" t="s">
        <v>328</v>
      </c>
      <c r="C11" s="1174"/>
      <c r="D11" s="1174"/>
      <c r="E11" s="1174"/>
      <c r="F11" s="1174"/>
      <c r="G11" s="1174"/>
      <c r="H11" s="1174"/>
      <c r="I11" s="1174"/>
      <c r="J11" s="1174"/>
      <c r="K11" s="1174"/>
      <c r="L11" s="1174"/>
      <c r="M11" s="1174"/>
      <c r="N11" s="1175"/>
    </row>
    <row r="12" spans="2:14" s="65" customFormat="1" ht="33" customHeight="1">
      <c r="B12" s="1173" t="s">
        <v>329</v>
      </c>
      <c r="C12" s="1174"/>
      <c r="D12" s="1174"/>
      <c r="E12" s="1174"/>
      <c r="F12" s="1174"/>
      <c r="G12" s="1174"/>
      <c r="H12" s="1174"/>
      <c r="I12" s="1174"/>
      <c r="J12" s="1174"/>
      <c r="K12" s="1174"/>
      <c r="L12" s="1174"/>
      <c r="M12" s="1174"/>
      <c r="N12" s="1175"/>
    </row>
    <row r="13" spans="2:14" s="65" customFormat="1" ht="20.149999999999999" customHeight="1">
      <c r="B13" s="1176" t="s">
        <v>310</v>
      </c>
      <c r="C13" s="1177"/>
      <c r="D13" s="1177"/>
      <c r="E13" s="1177"/>
      <c r="F13" s="1177"/>
      <c r="G13" s="1177"/>
      <c r="H13" s="1177"/>
      <c r="I13" s="1177"/>
      <c r="J13" s="1177"/>
      <c r="K13" s="1177"/>
      <c r="L13" s="1177"/>
      <c r="M13" s="1177"/>
      <c r="N13" s="1178"/>
    </row>
    <row r="14" spans="2:14" s="65" customFormat="1" ht="8.15" customHeight="1" thickBot="1">
      <c r="B14" s="94"/>
      <c r="C14" s="94"/>
      <c r="D14" s="94"/>
      <c r="E14" s="94"/>
      <c r="F14" s="94"/>
      <c r="G14" s="94"/>
      <c r="H14" s="94"/>
      <c r="I14" s="94"/>
      <c r="J14" s="94"/>
      <c r="K14" s="94"/>
      <c r="L14" s="94"/>
      <c r="M14" s="94"/>
      <c r="N14" s="91"/>
    </row>
    <row r="15" spans="2:14" s="65" customFormat="1" ht="40" customHeight="1" thickBot="1">
      <c r="B15" s="95" t="s">
        <v>275</v>
      </c>
      <c r="C15" s="1179">
        <f>注文シート!D8</f>
        <v>0</v>
      </c>
      <c r="D15" s="1179"/>
      <c r="E15" s="1179"/>
      <c r="F15" s="1179"/>
      <c r="G15" s="1180"/>
      <c r="H15" s="1181" t="s">
        <v>345</v>
      </c>
      <c r="I15" s="1182"/>
      <c r="J15" s="1182"/>
      <c r="K15" s="1183">
        <f>注文シート!D11</f>
        <v>0</v>
      </c>
      <c r="L15" s="1184"/>
      <c r="M15" s="1184"/>
      <c r="N15" s="1185"/>
    </row>
    <row r="16" spans="2:14" s="65" customFormat="1" ht="8.25" customHeight="1" thickBot="1">
      <c r="B16" s="1165"/>
      <c r="C16" s="1165"/>
      <c r="D16" s="1165"/>
      <c r="E16" s="1165"/>
      <c r="F16" s="1165"/>
      <c r="G16" s="1165"/>
      <c r="H16" s="1165"/>
      <c r="I16" s="1165"/>
      <c r="J16" s="1165"/>
      <c r="K16" s="1165"/>
      <c r="L16" s="1165"/>
      <c r="M16" s="1165"/>
      <c r="N16" s="1165"/>
    </row>
    <row r="17" spans="1:14" s="65" customFormat="1" ht="40" customHeight="1">
      <c r="B17" s="84" t="s">
        <v>276</v>
      </c>
      <c r="C17" s="1186"/>
      <c r="D17" s="1187"/>
      <c r="E17" s="1188"/>
      <c r="F17" s="1189" t="s">
        <v>277</v>
      </c>
      <c r="G17" s="1190"/>
      <c r="H17" s="1191"/>
      <c r="I17" s="1191"/>
      <c r="J17" s="1192"/>
      <c r="K17" s="96" t="s">
        <v>222</v>
      </c>
      <c r="L17" s="1193"/>
      <c r="M17" s="1193"/>
      <c r="N17" s="1194"/>
    </row>
    <row r="18" spans="1:14" s="65" customFormat="1" ht="45" customHeight="1">
      <c r="B18" s="85" t="s">
        <v>278</v>
      </c>
      <c r="C18" s="1195"/>
      <c r="D18" s="1195"/>
      <c r="E18" s="1196"/>
      <c r="F18" s="1197" t="s">
        <v>279</v>
      </c>
      <c r="G18" s="1197"/>
      <c r="H18" s="1197"/>
      <c r="I18" s="1198"/>
      <c r="J18" s="1198"/>
      <c r="K18" s="1198"/>
      <c r="L18" s="1198"/>
      <c r="M18" s="1198"/>
      <c r="N18" s="1199"/>
    </row>
    <row r="19" spans="1:14" s="65" customFormat="1" ht="23.15" customHeight="1">
      <c r="B19" s="1200" t="s">
        <v>321</v>
      </c>
      <c r="C19" s="1201"/>
      <c r="D19" s="1201"/>
      <c r="E19" s="1201"/>
      <c r="F19" s="1201"/>
      <c r="G19" s="1202"/>
      <c r="H19" s="1206" t="s">
        <v>317</v>
      </c>
      <c r="I19" s="1207"/>
      <c r="J19" s="1210" t="s">
        <v>318</v>
      </c>
      <c r="K19" s="1210"/>
      <c r="L19" s="1210"/>
      <c r="M19" s="1210"/>
      <c r="N19" s="1211"/>
    </row>
    <row r="20" spans="1:14" s="65" customFormat="1" ht="23.15" customHeight="1">
      <c r="B20" s="1200"/>
      <c r="C20" s="1201"/>
      <c r="D20" s="1201"/>
      <c r="E20" s="1201"/>
      <c r="F20" s="1201"/>
      <c r="G20" s="1202"/>
      <c r="H20" s="1208"/>
      <c r="I20" s="1209"/>
      <c r="J20" s="1212" t="s">
        <v>319</v>
      </c>
      <c r="K20" s="1212"/>
      <c r="L20" s="1212"/>
      <c r="M20" s="1212"/>
      <c r="N20" s="1213"/>
    </row>
    <row r="21" spans="1:14" s="65" customFormat="1" ht="23.15" customHeight="1">
      <c r="B21" s="1200"/>
      <c r="C21" s="1201"/>
      <c r="D21" s="1201"/>
      <c r="E21" s="1201"/>
      <c r="F21" s="1201"/>
      <c r="G21" s="1202"/>
      <c r="H21" s="1214" t="s">
        <v>281</v>
      </c>
      <c r="I21" s="1215"/>
      <c r="J21" s="1218" t="s">
        <v>319</v>
      </c>
      <c r="K21" s="1218"/>
      <c r="L21" s="1218"/>
      <c r="M21" s="1218"/>
      <c r="N21" s="1219"/>
    </row>
    <row r="22" spans="1:14" s="65" customFormat="1" ht="23.15" customHeight="1" thickBot="1">
      <c r="B22" s="1203"/>
      <c r="C22" s="1204"/>
      <c r="D22" s="1204"/>
      <c r="E22" s="1204"/>
      <c r="F22" s="1204"/>
      <c r="G22" s="1205"/>
      <c r="H22" s="1216"/>
      <c r="I22" s="1217"/>
      <c r="J22" s="1220" t="s">
        <v>320</v>
      </c>
      <c r="K22" s="1220"/>
      <c r="L22" s="1220"/>
      <c r="M22" s="1220"/>
      <c r="N22" s="1221"/>
    </row>
    <row r="23" spans="1:14" s="228" customFormat="1" ht="50.15" customHeight="1">
      <c r="B23" s="1222" t="s">
        <v>223</v>
      </c>
      <c r="C23" s="1223"/>
      <c r="D23" s="1224"/>
      <c r="E23" s="1225"/>
      <c r="F23" s="1226"/>
      <c r="G23" s="1227" t="s">
        <v>280</v>
      </c>
      <c r="H23" s="1228"/>
      <c r="I23" s="1229" t="s">
        <v>316</v>
      </c>
      <c r="J23" s="1229"/>
      <c r="K23" s="1229"/>
      <c r="L23" s="1229"/>
      <c r="M23" s="1230"/>
      <c r="N23" s="1231"/>
    </row>
    <row r="24" spans="1:14" s="228" customFormat="1" ht="18" customHeight="1">
      <c r="B24" s="1232" t="s">
        <v>284</v>
      </c>
      <c r="C24" s="1233"/>
      <c r="D24" s="1234" t="s">
        <v>226</v>
      </c>
      <c r="E24" s="1234"/>
      <c r="F24" s="1235"/>
      <c r="G24" s="1236" t="s">
        <v>323</v>
      </c>
      <c r="H24" s="1237"/>
      <c r="I24" s="229"/>
      <c r="J24" s="1242" t="s">
        <v>322</v>
      </c>
      <c r="K24" s="1242"/>
      <c r="L24" s="1242"/>
      <c r="M24" s="1242"/>
      <c r="N24" s="1243"/>
    </row>
    <row r="25" spans="1:14" s="228" customFormat="1" ht="18" customHeight="1">
      <c r="B25" s="1244" t="s">
        <v>224</v>
      </c>
      <c r="C25" s="1245"/>
      <c r="D25" s="1248"/>
      <c r="E25" s="1249"/>
      <c r="F25" s="1249"/>
      <c r="G25" s="1238"/>
      <c r="H25" s="1239"/>
      <c r="I25" s="229"/>
      <c r="J25" s="1242" t="s">
        <v>324</v>
      </c>
      <c r="K25" s="1242"/>
      <c r="L25" s="1242"/>
      <c r="M25" s="1242"/>
      <c r="N25" s="1243"/>
    </row>
    <row r="26" spans="1:14" s="228" customFormat="1" ht="18" customHeight="1">
      <c r="B26" s="1246"/>
      <c r="C26" s="1247"/>
      <c r="D26" s="1250"/>
      <c r="E26" s="1251"/>
      <c r="F26" s="1251"/>
      <c r="G26" s="1238"/>
      <c r="H26" s="1239"/>
      <c r="I26" s="229"/>
      <c r="J26" s="1242" t="s">
        <v>325</v>
      </c>
      <c r="K26" s="1242"/>
      <c r="L26" s="1242"/>
      <c r="M26" s="1242"/>
      <c r="N26" s="1243"/>
    </row>
    <row r="27" spans="1:14" s="228" customFormat="1" ht="18" customHeight="1">
      <c r="B27" s="1244" t="s">
        <v>225</v>
      </c>
      <c r="C27" s="1245"/>
      <c r="D27" s="1248"/>
      <c r="E27" s="1249"/>
      <c r="F27" s="1249"/>
      <c r="G27" s="1238"/>
      <c r="H27" s="1239"/>
      <c r="I27" s="229"/>
      <c r="J27" s="1242" t="s">
        <v>326</v>
      </c>
      <c r="K27" s="1242"/>
      <c r="L27" s="1242"/>
      <c r="M27" s="1242"/>
      <c r="N27" s="1243"/>
    </row>
    <row r="28" spans="1:14" s="228" customFormat="1" ht="18" customHeight="1" thickBot="1">
      <c r="B28" s="1252"/>
      <c r="C28" s="1253"/>
      <c r="D28" s="1254"/>
      <c r="E28" s="1255"/>
      <c r="F28" s="1255"/>
      <c r="G28" s="1240"/>
      <c r="H28" s="1241"/>
      <c r="J28" s="1256" t="s">
        <v>327</v>
      </c>
      <c r="K28" s="1256"/>
      <c r="L28" s="1256"/>
      <c r="M28" s="1256"/>
      <c r="N28" s="1257"/>
    </row>
    <row r="29" spans="1:14" s="230" customFormat="1" ht="23.15" customHeight="1" thickBot="1">
      <c r="B29" s="1258" t="s">
        <v>344</v>
      </c>
      <c r="C29" s="1259"/>
      <c r="D29" s="1259"/>
      <c r="E29" s="1259"/>
      <c r="F29" s="1260" t="s">
        <v>405</v>
      </c>
      <c r="G29" s="1261"/>
      <c r="H29" s="1261"/>
      <c r="I29" s="1261"/>
      <c r="J29" s="1261"/>
      <c r="K29" s="1261"/>
      <c r="L29" s="1261"/>
      <c r="M29" s="1261"/>
      <c r="N29" s="1262"/>
    </row>
    <row r="30" spans="1:14" s="230" customFormat="1" ht="24" customHeight="1" thickTop="1">
      <c r="B30" s="231" t="s">
        <v>282</v>
      </c>
      <c r="C30" s="232" t="s">
        <v>311</v>
      </c>
      <c r="D30" s="1263" t="s">
        <v>283</v>
      </c>
      <c r="E30" s="1264"/>
      <c r="F30" s="1265" t="s">
        <v>614</v>
      </c>
      <c r="G30" s="1266"/>
      <c r="H30" s="1266"/>
      <c r="I30" s="1266"/>
      <c r="J30" s="1266"/>
      <c r="K30" s="1266"/>
      <c r="L30" s="1266"/>
      <c r="M30" s="1266"/>
      <c r="N30" s="1267"/>
    </row>
    <row r="31" spans="1:14" s="235" customFormat="1" ht="23.15" customHeight="1">
      <c r="A31" s="233" t="s">
        <v>69</v>
      </c>
      <c r="B31" s="234">
        <v>44291</v>
      </c>
      <c r="C31" s="284" t="s">
        <v>48</v>
      </c>
      <c r="D31" s="1268" t="s">
        <v>312</v>
      </c>
      <c r="E31" s="1269"/>
      <c r="F31" s="1270" t="s">
        <v>615</v>
      </c>
      <c r="G31" s="1271"/>
      <c r="H31" s="1271"/>
      <c r="I31" s="1271"/>
      <c r="J31" s="1271"/>
      <c r="K31" s="1271"/>
      <c r="L31" s="1271"/>
      <c r="M31" s="1271"/>
      <c r="N31" s="1272"/>
    </row>
    <row r="32" spans="1:14" s="235" customFormat="1" ht="22" customHeight="1">
      <c r="A32" s="233"/>
      <c r="B32" s="236"/>
      <c r="C32" s="285"/>
      <c r="D32" s="1273"/>
      <c r="E32" s="1274"/>
      <c r="F32" s="1275"/>
      <c r="G32" s="1276"/>
      <c r="H32" s="1276"/>
      <c r="I32" s="1276"/>
      <c r="J32" s="1276"/>
      <c r="K32" s="1276"/>
      <c r="L32" s="1276"/>
      <c r="M32" s="1276"/>
      <c r="N32" s="1277"/>
    </row>
    <row r="33" spans="2:14" s="235" customFormat="1" ht="22" customHeight="1">
      <c r="B33" s="237"/>
      <c r="C33" s="283"/>
      <c r="D33" s="1278"/>
      <c r="E33" s="1279"/>
      <c r="F33" s="1275"/>
      <c r="G33" s="1276"/>
      <c r="H33" s="1276"/>
      <c r="I33" s="1276"/>
      <c r="J33" s="1276"/>
      <c r="K33" s="1276"/>
      <c r="L33" s="1276"/>
      <c r="M33" s="1276"/>
      <c r="N33" s="1277"/>
    </row>
    <row r="34" spans="2:14" s="235" customFormat="1" ht="22" customHeight="1">
      <c r="B34" s="237"/>
      <c r="C34" s="283"/>
      <c r="D34" s="1278"/>
      <c r="E34" s="1279"/>
      <c r="F34" s="1275"/>
      <c r="G34" s="1276"/>
      <c r="H34" s="1276"/>
      <c r="I34" s="1276"/>
      <c r="J34" s="1276"/>
      <c r="K34" s="1276"/>
      <c r="L34" s="1276"/>
      <c r="M34" s="1276"/>
      <c r="N34" s="1277"/>
    </row>
    <row r="35" spans="2:14" s="235" customFormat="1" ht="22" customHeight="1">
      <c r="B35" s="237"/>
      <c r="C35" s="283"/>
      <c r="D35" s="1278"/>
      <c r="E35" s="1279"/>
      <c r="F35" s="1275"/>
      <c r="G35" s="1276"/>
      <c r="H35" s="1276"/>
      <c r="I35" s="1276"/>
      <c r="J35" s="1276"/>
      <c r="K35" s="1276"/>
      <c r="L35" s="1276"/>
      <c r="M35" s="1276"/>
      <c r="N35" s="1277"/>
    </row>
    <row r="36" spans="2:14" s="235" customFormat="1" ht="22" customHeight="1">
      <c r="B36" s="237"/>
      <c r="C36" s="283"/>
      <c r="D36" s="1278"/>
      <c r="E36" s="1279"/>
      <c r="F36" s="1275"/>
      <c r="G36" s="1276"/>
      <c r="H36" s="1276"/>
      <c r="I36" s="1276"/>
      <c r="J36" s="1276"/>
      <c r="K36" s="1276"/>
      <c r="L36" s="1276"/>
      <c r="M36" s="1276"/>
      <c r="N36" s="1277"/>
    </row>
    <row r="37" spans="2:14" s="235" customFormat="1" ht="22" customHeight="1">
      <c r="B37" s="237"/>
      <c r="C37" s="283"/>
      <c r="D37" s="1278"/>
      <c r="E37" s="1279"/>
      <c r="F37" s="1275"/>
      <c r="G37" s="1276"/>
      <c r="H37" s="1276"/>
      <c r="I37" s="1276"/>
      <c r="J37" s="1276"/>
      <c r="K37" s="1276"/>
      <c r="L37" s="1276"/>
      <c r="M37" s="1276"/>
      <c r="N37" s="1277"/>
    </row>
    <row r="38" spans="2:14" s="235" customFormat="1" ht="22" customHeight="1">
      <c r="B38" s="237"/>
      <c r="C38" s="283"/>
      <c r="D38" s="1278"/>
      <c r="E38" s="1279"/>
      <c r="F38" s="1275"/>
      <c r="G38" s="1276"/>
      <c r="H38" s="1276"/>
      <c r="I38" s="1276"/>
      <c r="J38" s="1276"/>
      <c r="K38" s="1276"/>
      <c r="L38" s="1276"/>
      <c r="M38" s="1276"/>
      <c r="N38" s="1277"/>
    </row>
    <row r="39" spans="2:14" s="235" customFormat="1" ht="22" customHeight="1">
      <c r="B39" s="237"/>
      <c r="C39" s="283"/>
      <c r="D39" s="1278"/>
      <c r="E39" s="1279"/>
      <c r="F39" s="1275"/>
      <c r="G39" s="1276"/>
      <c r="H39" s="1276"/>
      <c r="I39" s="1276"/>
      <c r="J39" s="1276"/>
      <c r="K39" s="1276"/>
      <c r="L39" s="1276"/>
      <c r="M39" s="1276"/>
      <c r="N39" s="1277"/>
    </row>
    <row r="40" spans="2:14" s="235" customFormat="1" ht="22" customHeight="1" thickBot="1">
      <c r="B40" s="238"/>
      <c r="C40" s="282"/>
      <c r="D40" s="1282"/>
      <c r="E40" s="1283"/>
      <c r="F40" s="1284"/>
      <c r="G40" s="1285"/>
      <c r="H40" s="1285"/>
      <c r="I40" s="1285"/>
      <c r="J40" s="1285"/>
      <c r="K40" s="1285"/>
      <c r="L40" s="1285"/>
      <c r="M40" s="1285"/>
      <c r="N40" s="1286"/>
    </row>
    <row r="41" spans="2:14" s="66" customFormat="1" ht="16.5" customHeight="1">
      <c r="B41" s="1280" t="s">
        <v>653</v>
      </c>
      <c r="C41" s="1280"/>
      <c r="D41" s="1280"/>
      <c r="E41" s="1280"/>
      <c r="F41" s="1280"/>
      <c r="G41" s="1280"/>
      <c r="H41" s="1280"/>
      <c r="I41" s="1280"/>
      <c r="J41" s="1280"/>
      <c r="K41" s="1280"/>
      <c r="L41" s="1280"/>
      <c r="M41" s="1280"/>
      <c r="N41" s="1280"/>
    </row>
    <row r="42" spans="2:14" ht="37.5" customHeight="1">
      <c r="B42" s="1281"/>
      <c r="C42" s="1281"/>
      <c r="D42" s="1281"/>
      <c r="E42" s="1281"/>
      <c r="F42" s="1281"/>
      <c r="G42" s="1281"/>
      <c r="H42" s="1281"/>
      <c r="I42" s="1281"/>
      <c r="J42" s="1281"/>
      <c r="K42" s="1281"/>
      <c r="L42" s="1281"/>
      <c r="M42" s="1281"/>
      <c r="N42" s="1281"/>
    </row>
    <row r="43" spans="2:14" s="65" customFormat="1" ht="19" customHeight="1">
      <c r="B43" s="338" t="s">
        <v>616</v>
      </c>
      <c r="C43" s="88"/>
      <c r="D43" s="88"/>
      <c r="E43" s="88"/>
      <c r="F43" s="88"/>
      <c r="G43" s="88"/>
      <c r="H43" s="88"/>
      <c r="I43" s="88"/>
      <c r="J43" s="88"/>
      <c r="K43" s="88"/>
      <c r="L43" s="88"/>
      <c r="M43" s="88"/>
      <c r="N43" s="88"/>
    </row>
    <row r="44" spans="2:14" ht="24" customHeight="1"/>
    <row r="45" spans="2:14" ht="24" customHeight="1"/>
    <row r="46" spans="2:14" ht="24" customHeight="1"/>
    <row r="47" spans="2:14" ht="24" customHeight="1"/>
    <row r="48" spans="2:14" ht="24" customHeight="1"/>
    <row r="49" ht="24" customHeight="1"/>
    <row r="50" ht="24" customHeight="1"/>
    <row r="51" ht="24" customHeight="1"/>
    <row r="52" ht="24" customHeight="1"/>
    <row r="53" ht="24" customHeight="1"/>
    <row r="54" ht="24" customHeight="1"/>
  </sheetData>
  <mergeCells count="67">
    <mergeCell ref="B41:N42"/>
    <mergeCell ref="D38:E38"/>
    <mergeCell ref="F38:N38"/>
    <mergeCell ref="D39:E39"/>
    <mergeCell ref="F39:N39"/>
    <mergeCell ref="D40:E40"/>
    <mergeCell ref="F40:N40"/>
    <mergeCell ref="D35:E35"/>
    <mergeCell ref="F35:N35"/>
    <mergeCell ref="D36:E36"/>
    <mergeCell ref="F36:N36"/>
    <mergeCell ref="D37:E37"/>
    <mergeCell ref="F37:N37"/>
    <mergeCell ref="D32:E32"/>
    <mergeCell ref="F32:N32"/>
    <mergeCell ref="D33:E33"/>
    <mergeCell ref="F33:N33"/>
    <mergeCell ref="D34:E34"/>
    <mergeCell ref="F34:N34"/>
    <mergeCell ref="B29:E29"/>
    <mergeCell ref="F29:N29"/>
    <mergeCell ref="D30:E30"/>
    <mergeCell ref="F30:N30"/>
    <mergeCell ref="D31:E31"/>
    <mergeCell ref="F31:N31"/>
    <mergeCell ref="B23:C23"/>
    <mergeCell ref="D23:F23"/>
    <mergeCell ref="G23:H23"/>
    <mergeCell ref="I23:N23"/>
    <mergeCell ref="B24:C24"/>
    <mergeCell ref="D24:F24"/>
    <mergeCell ref="G24:H28"/>
    <mergeCell ref="J24:N24"/>
    <mergeCell ref="B25:C26"/>
    <mergeCell ref="D25:F26"/>
    <mergeCell ref="J25:N25"/>
    <mergeCell ref="J26:N26"/>
    <mergeCell ref="B27:C28"/>
    <mergeCell ref="D27:F28"/>
    <mergeCell ref="J27:N27"/>
    <mergeCell ref="J28:N28"/>
    <mergeCell ref="B19:G22"/>
    <mergeCell ref="H19:I20"/>
    <mergeCell ref="J19:N19"/>
    <mergeCell ref="J20:N20"/>
    <mergeCell ref="H21:I22"/>
    <mergeCell ref="J21:N21"/>
    <mergeCell ref="J22:N22"/>
    <mergeCell ref="C17:E17"/>
    <mergeCell ref="F17:G17"/>
    <mergeCell ref="H17:J17"/>
    <mergeCell ref="L17:N17"/>
    <mergeCell ref="C18:E18"/>
    <mergeCell ref="F18:H18"/>
    <mergeCell ref="I18:N18"/>
    <mergeCell ref="B16:N16"/>
    <mergeCell ref="K1:N1"/>
    <mergeCell ref="B2:H3"/>
    <mergeCell ref="J2:N3"/>
    <mergeCell ref="B5:N5"/>
    <mergeCell ref="B10:N10"/>
    <mergeCell ref="B11:N11"/>
    <mergeCell ref="B12:N12"/>
    <mergeCell ref="B13:N13"/>
    <mergeCell ref="C15:G15"/>
    <mergeCell ref="H15:J15"/>
    <mergeCell ref="K15:N15"/>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31750</xdr:colOff>
                    <xdr:row>18</xdr:row>
                    <xdr:rowOff>165100</xdr:rowOff>
                  </from>
                  <to>
                    <xdr:col>7</xdr:col>
                    <xdr:colOff>323850</xdr:colOff>
                    <xdr:row>19</xdr:row>
                    <xdr:rowOff>184150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31750</xdr:colOff>
                    <xdr:row>20</xdr:row>
                    <xdr:rowOff>152400</xdr:rowOff>
                  </from>
                  <to>
                    <xdr:col>7</xdr:col>
                    <xdr:colOff>323850</xdr:colOff>
                    <xdr:row>21</xdr:row>
                    <xdr:rowOff>165100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9</xdr:col>
                    <xdr:colOff>342900</xdr:colOff>
                    <xdr:row>18</xdr:row>
                    <xdr:rowOff>12700</xdr:rowOff>
                  </from>
                  <to>
                    <xdr:col>10</xdr:col>
                    <xdr:colOff>31750</xdr:colOff>
                    <xdr:row>19</xdr:row>
                    <xdr:rowOff>12700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9</xdr:col>
                    <xdr:colOff>342900</xdr:colOff>
                    <xdr:row>19</xdr:row>
                    <xdr:rowOff>31750</xdr:rowOff>
                  </from>
                  <to>
                    <xdr:col>10</xdr:col>
                    <xdr:colOff>31750</xdr:colOff>
                    <xdr:row>20</xdr:row>
                    <xdr:rowOff>31750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9</xdr:col>
                    <xdr:colOff>342900</xdr:colOff>
                    <xdr:row>20</xdr:row>
                    <xdr:rowOff>31750</xdr:rowOff>
                  </from>
                  <to>
                    <xdr:col>10</xdr:col>
                    <xdr:colOff>31750</xdr:colOff>
                    <xdr:row>21</xdr:row>
                    <xdr:rowOff>31750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9</xdr:col>
                    <xdr:colOff>342900</xdr:colOff>
                    <xdr:row>21</xdr:row>
                    <xdr:rowOff>31750</xdr:rowOff>
                  </from>
                  <to>
                    <xdr:col>10</xdr:col>
                    <xdr:colOff>31750</xdr:colOff>
                    <xdr:row>22</xdr:row>
                    <xdr:rowOff>31750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8</xdr:col>
                    <xdr:colOff>203200</xdr:colOff>
                    <xdr:row>22</xdr:row>
                    <xdr:rowOff>679450</xdr:rowOff>
                  </from>
                  <to>
                    <xdr:col>9</xdr:col>
                    <xdr:colOff>31750</xdr:colOff>
                    <xdr:row>24</xdr:row>
                    <xdr:rowOff>69850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8</xdr:col>
                    <xdr:colOff>203200</xdr:colOff>
                    <xdr:row>23</xdr:row>
                    <xdr:rowOff>203200</xdr:rowOff>
                  </from>
                  <to>
                    <xdr:col>9</xdr:col>
                    <xdr:colOff>31750</xdr:colOff>
                    <xdr:row>25</xdr:row>
                    <xdr:rowOff>50800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8</xdr:col>
                    <xdr:colOff>203200</xdr:colOff>
                    <xdr:row>24</xdr:row>
                    <xdr:rowOff>203200</xdr:rowOff>
                  </from>
                  <to>
                    <xdr:col>9</xdr:col>
                    <xdr:colOff>31750</xdr:colOff>
                    <xdr:row>26</xdr:row>
                    <xdr:rowOff>50800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8</xdr:col>
                    <xdr:colOff>203200</xdr:colOff>
                    <xdr:row>25</xdr:row>
                    <xdr:rowOff>203200</xdr:rowOff>
                  </from>
                  <to>
                    <xdr:col>9</xdr:col>
                    <xdr:colOff>31750</xdr:colOff>
                    <xdr:row>27</xdr:row>
                    <xdr:rowOff>50800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8</xdr:col>
                    <xdr:colOff>203200</xdr:colOff>
                    <xdr:row>26</xdr:row>
                    <xdr:rowOff>203200</xdr:rowOff>
                  </from>
                  <to>
                    <xdr:col>9</xdr:col>
                    <xdr:colOff>31750</xdr:colOff>
                    <xdr:row>28</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view="pageBreakPreview" zoomScaleNormal="100" zoomScaleSheetLayoutView="100" workbookViewId="0"/>
  </sheetViews>
  <sheetFormatPr defaultColWidth="9" defaultRowHeight="13"/>
  <cols>
    <col min="1" max="1" width="5.6328125" style="30" customWidth="1"/>
    <col min="2" max="10" width="4.6328125" style="30" customWidth="1"/>
    <col min="11" max="11" width="5.6328125" style="30" customWidth="1"/>
    <col min="12" max="20" width="4.6328125" style="30" customWidth="1"/>
    <col min="21" max="16384" width="9" style="30"/>
  </cols>
  <sheetData>
    <row r="1" spans="1:20" ht="27" customHeight="1">
      <c r="B1" s="1292" t="s">
        <v>427</v>
      </c>
      <c r="C1" s="1292"/>
      <c r="D1" s="1292"/>
      <c r="E1" s="1292"/>
      <c r="F1" s="1292"/>
      <c r="G1" s="1292"/>
      <c r="H1" s="1292"/>
      <c r="I1" s="1292"/>
      <c r="J1" s="1292"/>
      <c r="K1" s="1292"/>
      <c r="L1" s="1292"/>
      <c r="M1" s="1292"/>
      <c r="N1" s="1292"/>
      <c r="O1" s="1292"/>
      <c r="P1" s="1292"/>
      <c r="Q1" s="1292"/>
      <c r="R1" s="1292"/>
      <c r="S1" s="1292"/>
      <c r="T1" s="1292"/>
    </row>
    <row r="2" spans="1:20" ht="19.5" customHeight="1">
      <c r="A2" s="1294" t="s">
        <v>36</v>
      </c>
      <c r="B2" s="1294"/>
      <c r="C2" s="143"/>
      <c r="D2" s="143"/>
      <c r="E2" s="143"/>
      <c r="F2" s="35"/>
      <c r="G2" s="35"/>
      <c r="H2" s="31"/>
      <c r="I2" s="32"/>
      <c r="J2" s="32"/>
      <c r="K2" s="34"/>
      <c r="L2" s="34"/>
      <c r="M2" s="34"/>
      <c r="N2" s="34"/>
      <c r="O2" s="34"/>
      <c r="Q2" s="136" t="s">
        <v>513</v>
      </c>
      <c r="R2" s="1293">
        <f ca="1">TODAY()</f>
        <v>45413</v>
      </c>
      <c r="S2" s="1293"/>
      <c r="T2" s="1293"/>
    </row>
    <row r="3" spans="1:20" ht="30" customHeight="1">
      <c r="A3" s="144" t="s">
        <v>35</v>
      </c>
      <c r="B3" s="144"/>
      <c r="C3" s="1295">
        <f>申請書!F11</f>
        <v>0</v>
      </c>
      <c r="D3" s="1296"/>
      <c r="E3" s="1296"/>
      <c r="F3" s="1296"/>
      <c r="G3" s="1296"/>
      <c r="H3" s="1296"/>
      <c r="I3" s="1296"/>
      <c r="J3" s="1296"/>
      <c r="K3" s="1296"/>
      <c r="L3" s="1296"/>
      <c r="M3" s="1296"/>
      <c r="N3" s="1296"/>
      <c r="O3" s="1296"/>
      <c r="P3" s="1296"/>
      <c r="Q3" s="1296"/>
      <c r="R3" s="1296"/>
      <c r="S3" s="1296"/>
      <c r="T3" s="1297"/>
    </row>
    <row r="4" spans="1:20" ht="30" customHeight="1">
      <c r="A4" s="1300" t="s">
        <v>15</v>
      </c>
      <c r="B4" s="1300"/>
      <c r="C4" s="1287">
        <f>注文シート!D17</f>
        <v>0</v>
      </c>
      <c r="D4" s="1288"/>
      <c r="E4" s="1288"/>
      <c r="F4" s="1288"/>
      <c r="G4" s="1288"/>
      <c r="H4" s="1288"/>
      <c r="I4" s="1288"/>
      <c r="J4" s="1288"/>
      <c r="K4" s="1288"/>
      <c r="L4" s="54"/>
      <c r="M4" s="1304"/>
      <c r="N4" s="1304"/>
      <c r="O4" s="1304"/>
      <c r="P4" s="1304"/>
      <c r="Q4" s="1305"/>
      <c r="R4" s="1305"/>
      <c r="S4" s="1305"/>
      <c r="T4" s="1306"/>
    </row>
    <row r="5" spans="1:20" ht="30" customHeight="1">
      <c r="A5" s="1301" t="s">
        <v>108</v>
      </c>
      <c r="B5" s="1301"/>
      <c r="C5" s="1307" t="s">
        <v>113</v>
      </c>
      <c r="D5" s="1308"/>
      <c r="E5" s="1308"/>
      <c r="F5" s="1308"/>
      <c r="G5" s="1308"/>
      <c r="H5" s="1308"/>
      <c r="I5" s="1308"/>
      <c r="J5" s="1308"/>
      <c r="K5" s="1308"/>
      <c r="L5" s="1309" t="s">
        <v>512</v>
      </c>
      <c r="M5" s="1309"/>
      <c r="N5" s="1309"/>
      <c r="O5" s="1309"/>
      <c r="P5" s="1309"/>
      <c r="Q5" s="1309"/>
      <c r="R5" s="1309"/>
      <c r="S5" s="1309"/>
      <c r="T5" s="1310"/>
    </row>
    <row r="6" spans="1:20" ht="6.65" customHeight="1">
      <c r="A6" s="1298"/>
      <c r="B6" s="1298"/>
      <c r="C6" s="1298"/>
      <c r="D6" s="1298"/>
      <c r="E6" s="1298"/>
      <c r="F6" s="1298"/>
      <c r="G6" s="1298"/>
      <c r="H6" s="1298"/>
      <c r="I6" s="1298"/>
      <c r="J6" s="1298"/>
      <c r="K6" s="1298"/>
      <c r="L6" s="1298"/>
      <c r="M6" s="1298"/>
      <c r="N6" s="1298"/>
      <c r="O6" s="1298"/>
      <c r="P6" s="1298"/>
      <c r="Q6" s="1298"/>
      <c r="R6" s="1298"/>
      <c r="S6" s="1298"/>
      <c r="T6" s="1298"/>
    </row>
    <row r="7" spans="1:20" ht="18" customHeight="1">
      <c r="A7" s="1299" t="s">
        <v>270</v>
      </c>
      <c r="B7" s="1299"/>
      <c r="C7" s="1299"/>
      <c r="D7" s="1299"/>
      <c r="E7" s="1299"/>
      <c r="F7" s="1299"/>
      <c r="G7" s="1299"/>
      <c r="H7" s="1299"/>
      <c r="I7" s="1299"/>
      <c r="J7" s="1299"/>
      <c r="K7" s="1299"/>
      <c r="L7" s="1299"/>
      <c r="M7" s="1299"/>
      <c r="N7" s="1299"/>
      <c r="O7" s="1299"/>
      <c r="P7" s="1299"/>
      <c r="Q7" s="1299"/>
      <c r="R7" s="1299"/>
      <c r="S7" s="1299"/>
      <c r="T7" s="1299"/>
    </row>
    <row r="8" spans="1:20" ht="18" customHeight="1">
      <c r="A8" s="1299" t="s">
        <v>670</v>
      </c>
      <c r="B8" s="1299"/>
      <c r="C8" s="1299"/>
      <c r="D8" s="1299"/>
      <c r="E8" s="1299"/>
      <c r="F8" s="1299"/>
      <c r="G8" s="1299"/>
      <c r="H8" s="1299"/>
      <c r="I8" s="1299"/>
      <c r="J8" s="1299"/>
      <c r="K8" s="1299"/>
      <c r="L8" s="1299"/>
      <c r="M8" s="1299"/>
      <c r="N8" s="1299"/>
      <c r="O8" s="1299"/>
      <c r="P8" s="1299"/>
      <c r="Q8" s="1299"/>
      <c r="R8" s="1299"/>
      <c r="S8" s="1299"/>
      <c r="T8" s="1299"/>
    </row>
    <row r="9" spans="1:20" ht="18" customHeight="1">
      <c r="A9" s="1299" t="s">
        <v>215</v>
      </c>
      <c r="B9" s="1299"/>
      <c r="C9" s="1299"/>
      <c r="D9" s="1299"/>
      <c r="E9" s="1299"/>
      <c r="F9" s="1299"/>
      <c r="G9" s="1299"/>
      <c r="H9" s="1299"/>
      <c r="I9" s="1299"/>
      <c r="J9" s="1299"/>
      <c r="K9" s="1299"/>
      <c r="L9" s="1299"/>
      <c r="M9" s="1299"/>
      <c r="N9" s="1299"/>
      <c r="O9" s="1299"/>
      <c r="P9" s="1299"/>
      <c r="Q9" s="1299"/>
      <c r="R9" s="1299"/>
      <c r="S9" s="1299"/>
      <c r="T9" s="1299"/>
    </row>
    <row r="10" spans="1:20" ht="18" customHeight="1" thickBot="1">
      <c r="A10" s="1302" t="s">
        <v>146</v>
      </c>
      <c r="B10" s="1303"/>
      <c r="C10" s="1303"/>
      <c r="D10" s="1303"/>
      <c r="E10" s="1303"/>
      <c r="F10" s="1303"/>
      <c r="G10" s="1303"/>
      <c r="H10" s="1303"/>
      <c r="I10" s="1303"/>
      <c r="J10" s="1303"/>
      <c r="K10" s="1303"/>
      <c r="L10" s="1303"/>
      <c r="M10" s="1303"/>
      <c r="N10" s="1303"/>
      <c r="O10" s="1303"/>
      <c r="P10" s="1303"/>
      <c r="Q10" s="1303"/>
      <c r="R10" s="1303"/>
      <c r="S10" s="1303"/>
      <c r="T10" s="1303"/>
    </row>
    <row r="11" spans="1:20" ht="20.149999999999999" customHeight="1">
      <c r="A11" s="1311" t="s">
        <v>73</v>
      </c>
      <c r="B11" s="1312"/>
      <c r="C11" s="1312"/>
      <c r="D11" s="1313"/>
      <c r="E11" s="239"/>
      <c r="F11" s="158" t="s">
        <v>110</v>
      </c>
      <c r="G11" s="240"/>
      <c r="H11" s="159" t="s">
        <v>111</v>
      </c>
      <c r="I11" s="241"/>
      <c r="J11" s="160" t="s">
        <v>112</v>
      </c>
      <c r="K11" s="1311" t="s">
        <v>73</v>
      </c>
      <c r="L11" s="1312"/>
      <c r="M11" s="1312"/>
      <c r="N11" s="1313"/>
      <c r="O11" s="240"/>
      <c r="P11" s="158" t="s">
        <v>110</v>
      </c>
      <c r="Q11" s="239"/>
      <c r="R11" s="159" t="s">
        <v>111</v>
      </c>
      <c r="S11" s="241"/>
      <c r="T11" s="160" t="s">
        <v>112</v>
      </c>
    </row>
    <row r="12" spans="1:20" s="73" customFormat="1" ht="30.75" customHeight="1">
      <c r="A12" s="156" t="s">
        <v>212</v>
      </c>
      <c r="B12" s="1320" t="s">
        <v>109</v>
      </c>
      <c r="C12" s="1321"/>
      <c r="D12" s="1322"/>
      <c r="E12" s="1314" t="s">
        <v>114</v>
      </c>
      <c r="F12" s="1315"/>
      <c r="G12" s="1316" t="s">
        <v>210</v>
      </c>
      <c r="H12" s="1317"/>
      <c r="I12" s="1318" t="s">
        <v>213</v>
      </c>
      <c r="J12" s="1319"/>
      <c r="K12" s="156" t="s">
        <v>212</v>
      </c>
      <c r="L12" s="1320" t="s">
        <v>109</v>
      </c>
      <c r="M12" s="1321"/>
      <c r="N12" s="1322"/>
      <c r="O12" s="1314" t="s">
        <v>114</v>
      </c>
      <c r="P12" s="1315"/>
      <c r="Q12" s="1316" t="s">
        <v>210</v>
      </c>
      <c r="R12" s="1317"/>
      <c r="S12" s="1318" t="s">
        <v>213</v>
      </c>
      <c r="T12" s="1319"/>
    </row>
    <row r="13" spans="1:20" ht="25" customHeight="1">
      <c r="A13" s="242"/>
      <c r="B13" s="1323" t="str">
        <f>IFERROR(VLOOKUP(A13,食材一覧!$A$8:$H$76,2,FALSE),"")</f>
        <v/>
      </c>
      <c r="C13" s="1324"/>
      <c r="D13" s="1325"/>
      <c r="E13" s="1326"/>
      <c r="F13" s="1327"/>
      <c r="G13" s="1328" t="str">
        <f>IFERROR(VLOOKUP(A13,食材一覧!$A$8:$H$76,8,FALSE),"")</f>
        <v/>
      </c>
      <c r="H13" s="1329"/>
      <c r="I13" s="1330" t="str">
        <f>IFERROR(E13*G13,"")</f>
        <v/>
      </c>
      <c r="J13" s="1331"/>
      <c r="K13" s="242"/>
      <c r="L13" s="1323" t="str">
        <f>IFERROR(VLOOKUP(K13,食材一覧!$A$8:$H$76,2,FALSE),"")</f>
        <v/>
      </c>
      <c r="M13" s="1324"/>
      <c r="N13" s="1325"/>
      <c r="O13" s="1334"/>
      <c r="P13" s="1335"/>
      <c r="Q13" s="1328" t="str">
        <f>IFERROR(VLOOKUP(K13,食材一覧!$A$8:$H$76,8,FALSE),"")</f>
        <v/>
      </c>
      <c r="R13" s="1329"/>
      <c r="S13" s="1330" t="str">
        <f>IFERROR(O13*Q13,"")</f>
        <v/>
      </c>
      <c r="T13" s="1331"/>
    </row>
    <row r="14" spans="1:20" ht="25" customHeight="1">
      <c r="A14" s="242"/>
      <c r="B14" s="1323" t="str">
        <f>IFERROR(VLOOKUP(A14,食材一覧!$A$8:$H$76,2,FALSE),"")</f>
        <v/>
      </c>
      <c r="C14" s="1324"/>
      <c r="D14" s="1325"/>
      <c r="E14" s="1326"/>
      <c r="F14" s="1327"/>
      <c r="G14" s="1328" t="str">
        <f>IFERROR(VLOOKUP(A14,食材一覧!$A$8:$H$76,8,FALSE),"")</f>
        <v/>
      </c>
      <c r="H14" s="1329"/>
      <c r="I14" s="1330" t="str">
        <f t="shared" ref="I14:I32" si="0">IFERROR(E14*G14,"")</f>
        <v/>
      </c>
      <c r="J14" s="1331"/>
      <c r="K14" s="242"/>
      <c r="L14" s="1323" t="str">
        <f>IFERROR(VLOOKUP(K14,食材一覧!$A$8:$H$76,2,FALSE),"")</f>
        <v/>
      </c>
      <c r="M14" s="1324"/>
      <c r="N14" s="1325"/>
      <c r="O14" s="1334"/>
      <c r="P14" s="1335"/>
      <c r="Q14" s="1328" t="str">
        <f>IFERROR(VLOOKUP(K14,食材一覧!$A$8:$H$76,8,FALSE),"")</f>
        <v/>
      </c>
      <c r="R14" s="1329"/>
      <c r="S14" s="1330" t="str">
        <f t="shared" ref="S14:S32" si="1">IFERROR(O14*Q14,"")</f>
        <v/>
      </c>
      <c r="T14" s="1331"/>
    </row>
    <row r="15" spans="1:20" ht="25" customHeight="1">
      <c r="A15" s="242"/>
      <c r="B15" s="1323" t="str">
        <f>IFERROR(VLOOKUP(A15,食材一覧!$A$8:$H$76,2,FALSE),"")</f>
        <v/>
      </c>
      <c r="C15" s="1324"/>
      <c r="D15" s="1325"/>
      <c r="E15" s="1326"/>
      <c r="F15" s="1327"/>
      <c r="G15" s="1328" t="str">
        <f>IFERROR(VLOOKUP(A15,食材一覧!$A$8:$H$76,8,FALSE),"")</f>
        <v/>
      </c>
      <c r="H15" s="1329"/>
      <c r="I15" s="1330" t="str">
        <f t="shared" si="0"/>
        <v/>
      </c>
      <c r="J15" s="1331"/>
      <c r="K15" s="242"/>
      <c r="L15" s="1323" t="str">
        <f>IFERROR(VLOOKUP(K15,食材一覧!$A$8:$H$76,2,FALSE),"")</f>
        <v/>
      </c>
      <c r="M15" s="1324"/>
      <c r="N15" s="1325"/>
      <c r="O15" s="1334"/>
      <c r="P15" s="1335"/>
      <c r="Q15" s="1328" t="str">
        <f>IFERROR(VLOOKUP(K15,食材一覧!$A$8:$H$76,8,FALSE),"")</f>
        <v/>
      </c>
      <c r="R15" s="1329"/>
      <c r="S15" s="1330" t="str">
        <f t="shared" si="1"/>
        <v/>
      </c>
      <c r="T15" s="1331"/>
    </row>
    <row r="16" spans="1:20" ht="25" customHeight="1">
      <c r="A16" s="242"/>
      <c r="B16" s="1323" t="str">
        <f>IFERROR(VLOOKUP(A16,食材一覧!$A$8:$H$76,2,FALSE),"")</f>
        <v/>
      </c>
      <c r="C16" s="1324"/>
      <c r="D16" s="1325"/>
      <c r="E16" s="1326"/>
      <c r="F16" s="1327"/>
      <c r="G16" s="1328" t="str">
        <f>IFERROR(VLOOKUP(A16,食材一覧!$A$8:$H$76,8,FALSE),"")</f>
        <v/>
      </c>
      <c r="H16" s="1329"/>
      <c r="I16" s="1330" t="str">
        <f t="shared" si="0"/>
        <v/>
      </c>
      <c r="J16" s="1331"/>
      <c r="K16" s="242"/>
      <c r="L16" s="1323" t="str">
        <f>IFERROR(VLOOKUP(K16,食材一覧!$A$8:$H$76,2,FALSE),"")</f>
        <v/>
      </c>
      <c r="M16" s="1324"/>
      <c r="N16" s="1325"/>
      <c r="O16" s="1334"/>
      <c r="P16" s="1335"/>
      <c r="Q16" s="1328" t="str">
        <f>IFERROR(VLOOKUP(K16,食材一覧!$A$8:$H$76,8,FALSE),"")</f>
        <v/>
      </c>
      <c r="R16" s="1329"/>
      <c r="S16" s="1330" t="str">
        <f t="shared" si="1"/>
        <v/>
      </c>
      <c r="T16" s="1331"/>
    </row>
    <row r="17" spans="1:20" ht="25" customHeight="1">
      <c r="A17" s="242"/>
      <c r="B17" s="1323" t="str">
        <f>IFERROR(VLOOKUP(A17,食材一覧!$A$8:$H$76,2,FALSE),"")</f>
        <v/>
      </c>
      <c r="C17" s="1324"/>
      <c r="D17" s="1325"/>
      <c r="E17" s="1326"/>
      <c r="F17" s="1327"/>
      <c r="G17" s="1328" t="str">
        <f>IFERROR(VLOOKUP(A17,食材一覧!$A$8:$H$76,8,FALSE),"")</f>
        <v/>
      </c>
      <c r="H17" s="1329"/>
      <c r="I17" s="1330" t="str">
        <f t="shared" si="0"/>
        <v/>
      </c>
      <c r="J17" s="1331"/>
      <c r="K17" s="242"/>
      <c r="L17" s="1323" t="str">
        <f>IFERROR(VLOOKUP(K17,食材一覧!$A$8:$H$76,2,FALSE),"")</f>
        <v/>
      </c>
      <c r="M17" s="1324"/>
      <c r="N17" s="1325"/>
      <c r="O17" s="1334"/>
      <c r="P17" s="1335"/>
      <c r="Q17" s="1328" t="str">
        <f>IFERROR(VLOOKUP(K17,食材一覧!$A$8:$H$76,8,FALSE),"")</f>
        <v/>
      </c>
      <c r="R17" s="1329"/>
      <c r="S17" s="1330" t="str">
        <f t="shared" si="1"/>
        <v/>
      </c>
      <c r="T17" s="1331"/>
    </row>
    <row r="18" spans="1:20" ht="25" customHeight="1">
      <c r="A18" s="242"/>
      <c r="B18" s="1323" t="str">
        <f>IFERROR(VLOOKUP(A18,食材一覧!$A$8:$H$76,2,FALSE),"")</f>
        <v/>
      </c>
      <c r="C18" s="1324"/>
      <c r="D18" s="1325"/>
      <c r="E18" s="1326"/>
      <c r="F18" s="1327"/>
      <c r="G18" s="1328" t="str">
        <f>IFERROR(VLOOKUP(A18,食材一覧!$A$8:$H$76,8,FALSE),"")</f>
        <v/>
      </c>
      <c r="H18" s="1329"/>
      <c r="I18" s="1330" t="str">
        <f t="shared" si="0"/>
        <v/>
      </c>
      <c r="J18" s="1331"/>
      <c r="K18" s="242"/>
      <c r="L18" s="1323" t="str">
        <f>IFERROR(VLOOKUP(K18,食材一覧!$A$8:$H$76,2,FALSE),"")</f>
        <v/>
      </c>
      <c r="M18" s="1324"/>
      <c r="N18" s="1325"/>
      <c r="O18" s="1334"/>
      <c r="P18" s="1335"/>
      <c r="Q18" s="1328" t="str">
        <f>IFERROR(VLOOKUP(K18,食材一覧!$A$8:$H$76,8,FALSE),"")</f>
        <v/>
      </c>
      <c r="R18" s="1329"/>
      <c r="S18" s="1330" t="str">
        <f t="shared" si="1"/>
        <v/>
      </c>
      <c r="T18" s="1331"/>
    </row>
    <row r="19" spans="1:20" ht="25" customHeight="1">
      <c r="A19" s="242"/>
      <c r="B19" s="1323" t="str">
        <f>IFERROR(VLOOKUP(A19,食材一覧!$A$8:$H$76,2,FALSE),"")</f>
        <v/>
      </c>
      <c r="C19" s="1324"/>
      <c r="D19" s="1325"/>
      <c r="E19" s="1326"/>
      <c r="F19" s="1327"/>
      <c r="G19" s="1328" t="str">
        <f>IFERROR(VLOOKUP(A19,食材一覧!$A$8:$H$76,8,FALSE),"")</f>
        <v/>
      </c>
      <c r="H19" s="1329"/>
      <c r="I19" s="1330" t="str">
        <f t="shared" si="0"/>
        <v/>
      </c>
      <c r="J19" s="1331"/>
      <c r="K19" s="242"/>
      <c r="L19" s="1323" t="str">
        <f>IFERROR(VLOOKUP(K19,食材一覧!$A$8:$H$76,2,FALSE),"")</f>
        <v/>
      </c>
      <c r="M19" s="1324"/>
      <c r="N19" s="1325"/>
      <c r="O19" s="1334"/>
      <c r="P19" s="1335"/>
      <c r="Q19" s="1328" t="str">
        <f>IFERROR(VLOOKUP(K19,食材一覧!$A$8:$H$76,8,FALSE),"")</f>
        <v/>
      </c>
      <c r="R19" s="1329"/>
      <c r="S19" s="1330" t="str">
        <f t="shared" si="1"/>
        <v/>
      </c>
      <c r="T19" s="1331"/>
    </row>
    <row r="20" spans="1:20" ht="25" customHeight="1">
      <c r="A20" s="242"/>
      <c r="B20" s="1323" t="str">
        <f>IFERROR(VLOOKUP(A20,食材一覧!$A$8:$H$76,2,FALSE),"")</f>
        <v/>
      </c>
      <c r="C20" s="1324"/>
      <c r="D20" s="1325"/>
      <c r="E20" s="1326"/>
      <c r="F20" s="1327"/>
      <c r="G20" s="1328" t="str">
        <f>IFERROR(VLOOKUP(A20,食材一覧!$A$8:$H$76,8,FALSE),"")</f>
        <v/>
      </c>
      <c r="H20" s="1329"/>
      <c r="I20" s="1330" t="str">
        <f t="shared" si="0"/>
        <v/>
      </c>
      <c r="J20" s="1331"/>
      <c r="K20" s="242"/>
      <c r="L20" s="1323" t="str">
        <f>IFERROR(VLOOKUP(K20,食材一覧!$A$8:$H$76,2,FALSE),"")</f>
        <v/>
      </c>
      <c r="M20" s="1324"/>
      <c r="N20" s="1325"/>
      <c r="O20" s="1334"/>
      <c r="P20" s="1335"/>
      <c r="Q20" s="1328" t="str">
        <f>IFERROR(VLOOKUP(K20,食材一覧!$A$8:$H$76,8,FALSE),"")</f>
        <v/>
      </c>
      <c r="R20" s="1329"/>
      <c r="S20" s="1330" t="str">
        <f t="shared" si="1"/>
        <v/>
      </c>
      <c r="T20" s="1331"/>
    </row>
    <row r="21" spans="1:20" ht="25" customHeight="1">
      <c r="A21" s="242"/>
      <c r="B21" s="1323" t="str">
        <f>IFERROR(VLOOKUP(A21,食材一覧!$A$8:$H$76,2,FALSE),"")</f>
        <v/>
      </c>
      <c r="C21" s="1324"/>
      <c r="D21" s="1325"/>
      <c r="E21" s="1326"/>
      <c r="F21" s="1327"/>
      <c r="G21" s="1328" t="str">
        <f>IFERROR(VLOOKUP(A21,食材一覧!$A$8:$H$76,8,FALSE),"")</f>
        <v/>
      </c>
      <c r="H21" s="1329"/>
      <c r="I21" s="1330" t="str">
        <f t="shared" si="0"/>
        <v/>
      </c>
      <c r="J21" s="1331"/>
      <c r="K21" s="242"/>
      <c r="L21" s="1323" t="str">
        <f>IFERROR(VLOOKUP(K21,食材一覧!$A$8:$H$76,2,FALSE),"")</f>
        <v/>
      </c>
      <c r="M21" s="1324"/>
      <c r="N21" s="1325"/>
      <c r="O21" s="1334"/>
      <c r="P21" s="1335"/>
      <c r="Q21" s="1328" t="str">
        <f>IFERROR(VLOOKUP(K21,食材一覧!$A$8:$H$76,8,FALSE),"")</f>
        <v/>
      </c>
      <c r="R21" s="1329"/>
      <c r="S21" s="1330" t="str">
        <f t="shared" si="1"/>
        <v/>
      </c>
      <c r="T21" s="1331"/>
    </row>
    <row r="22" spans="1:20" ht="25" customHeight="1">
      <c r="A22" s="242"/>
      <c r="B22" s="1323" t="str">
        <f>IFERROR(VLOOKUP(A22,食材一覧!$A$8:$H$76,2,FALSE),"")</f>
        <v/>
      </c>
      <c r="C22" s="1324"/>
      <c r="D22" s="1325"/>
      <c r="E22" s="1326"/>
      <c r="F22" s="1327"/>
      <c r="G22" s="1328" t="str">
        <f>IFERROR(VLOOKUP(A22,食材一覧!$A$8:$H$76,8,FALSE),"")</f>
        <v/>
      </c>
      <c r="H22" s="1329"/>
      <c r="I22" s="1330" t="str">
        <f t="shared" si="0"/>
        <v/>
      </c>
      <c r="J22" s="1331"/>
      <c r="K22" s="242"/>
      <c r="L22" s="1323" t="str">
        <f>IFERROR(VLOOKUP(K22,食材一覧!$A$8:$H$76,2,FALSE),"")</f>
        <v/>
      </c>
      <c r="M22" s="1324"/>
      <c r="N22" s="1325"/>
      <c r="O22" s="1334"/>
      <c r="P22" s="1335"/>
      <c r="Q22" s="1328" t="str">
        <f>IFERROR(VLOOKUP(K22,食材一覧!$A$8:$H$76,8,FALSE),"")</f>
        <v/>
      </c>
      <c r="R22" s="1329"/>
      <c r="S22" s="1330" t="str">
        <f t="shared" si="1"/>
        <v/>
      </c>
      <c r="T22" s="1331"/>
    </row>
    <row r="23" spans="1:20" ht="25" customHeight="1">
      <c r="A23" s="242"/>
      <c r="B23" s="1323" t="str">
        <f>IFERROR(VLOOKUP(A23,食材一覧!$A$8:$H$76,2,FALSE),"")</f>
        <v/>
      </c>
      <c r="C23" s="1324"/>
      <c r="D23" s="1325"/>
      <c r="E23" s="1326"/>
      <c r="F23" s="1327"/>
      <c r="G23" s="1328" t="str">
        <f>IFERROR(VLOOKUP(A23,食材一覧!$A$8:$H$76,8,FALSE),"")</f>
        <v/>
      </c>
      <c r="H23" s="1329"/>
      <c r="I23" s="1330" t="str">
        <f t="shared" si="0"/>
        <v/>
      </c>
      <c r="J23" s="1331"/>
      <c r="K23" s="242"/>
      <c r="L23" s="1323" t="str">
        <f>IFERROR(VLOOKUP(K23,食材一覧!$A$8:$H$76,2,FALSE),"")</f>
        <v/>
      </c>
      <c r="M23" s="1324"/>
      <c r="N23" s="1325"/>
      <c r="O23" s="1334"/>
      <c r="P23" s="1335"/>
      <c r="Q23" s="1328" t="str">
        <f>IFERROR(VLOOKUP(K23,食材一覧!$A$8:$H$76,8,FALSE),"")</f>
        <v/>
      </c>
      <c r="R23" s="1329"/>
      <c r="S23" s="1330" t="str">
        <f t="shared" si="1"/>
        <v/>
      </c>
      <c r="T23" s="1331"/>
    </row>
    <row r="24" spans="1:20" ht="25" customHeight="1">
      <c r="A24" s="242"/>
      <c r="B24" s="1323" t="str">
        <f>IFERROR(VLOOKUP(A24,食材一覧!$A$8:$H$76,2,FALSE),"")</f>
        <v/>
      </c>
      <c r="C24" s="1324"/>
      <c r="D24" s="1325"/>
      <c r="E24" s="1326"/>
      <c r="F24" s="1327"/>
      <c r="G24" s="1328" t="str">
        <f>IFERROR(VLOOKUP(A24,食材一覧!$A$8:$H$76,8,FALSE),"")</f>
        <v/>
      </c>
      <c r="H24" s="1329"/>
      <c r="I24" s="1330" t="str">
        <f t="shared" si="0"/>
        <v/>
      </c>
      <c r="J24" s="1331"/>
      <c r="K24" s="242"/>
      <c r="L24" s="1323" t="str">
        <f>IFERROR(VLOOKUP(K24,食材一覧!$A$8:$H$76,2,FALSE),"")</f>
        <v/>
      </c>
      <c r="M24" s="1324"/>
      <c r="N24" s="1325"/>
      <c r="O24" s="1334"/>
      <c r="P24" s="1335"/>
      <c r="Q24" s="1328" t="str">
        <f>IFERROR(VLOOKUP(K24,食材一覧!$A$8:$H$76,8,FALSE),"")</f>
        <v/>
      </c>
      <c r="R24" s="1329"/>
      <c r="S24" s="1330" t="str">
        <f t="shared" si="1"/>
        <v/>
      </c>
      <c r="T24" s="1331"/>
    </row>
    <row r="25" spans="1:20" ht="25" customHeight="1">
      <c r="A25" s="242"/>
      <c r="B25" s="1323" t="str">
        <f>IFERROR(VLOOKUP(A25,食材一覧!$A$8:$H$76,2,FALSE),"")</f>
        <v/>
      </c>
      <c r="C25" s="1324"/>
      <c r="D25" s="1325"/>
      <c r="E25" s="1326"/>
      <c r="F25" s="1327"/>
      <c r="G25" s="1328" t="str">
        <f>IFERROR(VLOOKUP(A25,食材一覧!$A$8:$H$76,8,FALSE),"")</f>
        <v/>
      </c>
      <c r="H25" s="1329"/>
      <c r="I25" s="1330" t="str">
        <f t="shared" si="0"/>
        <v/>
      </c>
      <c r="J25" s="1331"/>
      <c r="K25" s="242"/>
      <c r="L25" s="1323" t="str">
        <f>IFERROR(VLOOKUP(K25,食材一覧!$A$8:$H$76,2,FALSE),"")</f>
        <v/>
      </c>
      <c r="M25" s="1324"/>
      <c r="N25" s="1325"/>
      <c r="O25" s="1334"/>
      <c r="P25" s="1335"/>
      <c r="Q25" s="1328" t="str">
        <f>IFERROR(VLOOKUP(K25,食材一覧!$A$8:$H$76,8,FALSE),"")</f>
        <v/>
      </c>
      <c r="R25" s="1329"/>
      <c r="S25" s="1330" t="str">
        <f t="shared" si="1"/>
        <v/>
      </c>
      <c r="T25" s="1331"/>
    </row>
    <row r="26" spans="1:20" ht="25" customHeight="1">
      <c r="A26" s="242"/>
      <c r="B26" s="1323" t="str">
        <f>IFERROR(VLOOKUP(A26,食材一覧!$A$8:$H$76,2,FALSE),"")</f>
        <v/>
      </c>
      <c r="C26" s="1324"/>
      <c r="D26" s="1325"/>
      <c r="E26" s="1326"/>
      <c r="F26" s="1327"/>
      <c r="G26" s="1328" t="str">
        <f>IFERROR(VLOOKUP(A26,食材一覧!$A$8:$H$76,8,FALSE),"")</f>
        <v/>
      </c>
      <c r="H26" s="1329"/>
      <c r="I26" s="1330" t="str">
        <f t="shared" si="0"/>
        <v/>
      </c>
      <c r="J26" s="1331"/>
      <c r="K26" s="242"/>
      <c r="L26" s="1323" t="str">
        <f>IFERROR(VLOOKUP(K26,食材一覧!$A$8:$H$76,2,FALSE),"")</f>
        <v/>
      </c>
      <c r="M26" s="1324"/>
      <c r="N26" s="1325"/>
      <c r="O26" s="1334"/>
      <c r="P26" s="1335"/>
      <c r="Q26" s="1328" t="str">
        <f>IFERROR(VLOOKUP(K26,食材一覧!$A$8:$H$76,8,FALSE),"")</f>
        <v/>
      </c>
      <c r="R26" s="1329"/>
      <c r="S26" s="1330" t="str">
        <f t="shared" si="1"/>
        <v/>
      </c>
      <c r="T26" s="1331"/>
    </row>
    <row r="27" spans="1:20" ht="25" customHeight="1">
      <c r="A27" s="242"/>
      <c r="B27" s="1323" t="str">
        <f>IFERROR(VLOOKUP(A27,食材一覧!$A$8:$H$76,2,FALSE),"")</f>
        <v/>
      </c>
      <c r="C27" s="1324"/>
      <c r="D27" s="1325"/>
      <c r="E27" s="1326"/>
      <c r="F27" s="1327"/>
      <c r="G27" s="1328" t="str">
        <f>IFERROR(VLOOKUP(A27,食材一覧!$A$8:$H$76,8,FALSE),"")</f>
        <v/>
      </c>
      <c r="H27" s="1329"/>
      <c r="I27" s="1330" t="str">
        <f t="shared" si="0"/>
        <v/>
      </c>
      <c r="J27" s="1331"/>
      <c r="K27" s="242"/>
      <c r="L27" s="1323" t="str">
        <f>IFERROR(VLOOKUP(K27,食材一覧!$A$8:$H$76,2,FALSE),"")</f>
        <v/>
      </c>
      <c r="M27" s="1324"/>
      <c r="N27" s="1325"/>
      <c r="O27" s="1334"/>
      <c r="P27" s="1335"/>
      <c r="Q27" s="1328" t="str">
        <f>IFERROR(VLOOKUP(K27,食材一覧!$A$8:$H$76,8,FALSE),"")</f>
        <v/>
      </c>
      <c r="R27" s="1329"/>
      <c r="S27" s="1330" t="str">
        <f t="shared" si="1"/>
        <v/>
      </c>
      <c r="T27" s="1331"/>
    </row>
    <row r="28" spans="1:20" ht="25" customHeight="1">
      <c r="A28" s="242"/>
      <c r="B28" s="1323" t="str">
        <f>IFERROR(VLOOKUP(A28,食材一覧!$A$8:$H$76,2,FALSE),"")</f>
        <v/>
      </c>
      <c r="C28" s="1324"/>
      <c r="D28" s="1325"/>
      <c r="E28" s="1326"/>
      <c r="F28" s="1327"/>
      <c r="G28" s="1328" t="str">
        <f>IFERROR(VLOOKUP(A28,食材一覧!$A$8:$H$76,8,FALSE),"")</f>
        <v/>
      </c>
      <c r="H28" s="1329"/>
      <c r="I28" s="1330" t="str">
        <f t="shared" si="0"/>
        <v/>
      </c>
      <c r="J28" s="1331"/>
      <c r="K28" s="242"/>
      <c r="L28" s="1323" t="str">
        <f>IFERROR(VLOOKUP(K28,食材一覧!$A$8:$H$76,2,FALSE),"")</f>
        <v/>
      </c>
      <c r="M28" s="1324"/>
      <c r="N28" s="1325"/>
      <c r="O28" s="1334"/>
      <c r="P28" s="1335"/>
      <c r="Q28" s="1328" t="str">
        <f>IFERROR(VLOOKUP(K28,食材一覧!$A$8:$H$76,8,FALSE),"")</f>
        <v/>
      </c>
      <c r="R28" s="1329"/>
      <c r="S28" s="1330" t="str">
        <f t="shared" si="1"/>
        <v/>
      </c>
      <c r="T28" s="1331"/>
    </row>
    <row r="29" spans="1:20" ht="25" customHeight="1">
      <c r="A29" s="242"/>
      <c r="B29" s="1323" t="str">
        <f>IFERROR(VLOOKUP(A29,食材一覧!$A$8:$H$76,2,FALSE),"")</f>
        <v/>
      </c>
      <c r="C29" s="1324"/>
      <c r="D29" s="1325"/>
      <c r="E29" s="1326"/>
      <c r="F29" s="1327"/>
      <c r="G29" s="1328" t="str">
        <f>IFERROR(VLOOKUP(A29,食材一覧!$A$8:$H$76,8,FALSE),"")</f>
        <v/>
      </c>
      <c r="H29" s="1329"/>
      <c r="I29" s="1330" t="str">
        <f t="shared" si="0"/>
        <v/>
      </c>
      <c r="J29" s="1331"/>
      <c r="K29" s="242"/>
      <c r="L29" s="1323" t="str">
        <f>IFERROR(VLOOKUP(K29,食材一覧!$A$8:$H$76,2,FALSE),"")</f>
        <v/>
      </c>
      <c r="M29" s="1324"/>
      <c r="N29" s="1325"/>
      <c r="O29" s="1334"/>
      <c r="P29" s="1335"/>
      <c r="Q29" s="1328" t="str">
        <f>IFERROR(VLOOKUP(K29,食材一覧!$A$8:$H$76,8,FALSE),"")</f>
        <v/>
      </c>
      <c r="R29" s="1329"/>
      <c r="S29" s="1330" t="str">
        <f t="shared" si="1"/>
        <v/>
      </c>
      <c r="T29" s="1331"/>
    </row>
    <row r="30" spans="1:20" ht="25" customHeight="1">
      <c r="A30" s="242"/>
      <c r="B30" s="1323" t="str">
        <f>IFERROR(VLOOKUP(A30,食材一覧!$A$8:$H$76,2,FALSE),"")</f>
        <v/>
      </c>
      <c r="C30" s="1324"/>
      <c r="D30" s="1325"/>
      <c r="E30" s="1326"/>
      <c r="F30" s="1327"/>
      <c r="G30" s="1328" t="str">
        <f>IFERROR(VLOOKUP(A30,食材一覧!$A$8:$H$76,8,FALSE),"")</f>
        <v/>
      </c>
      <c r="H30" s="1329"/>
      <c r="I30" s="1330" t="str">
        <f t="shared" si="0"/>
        <v/>
      </c>
      <c r="J30" s="1331"/>
      <c r="K30" s="242"/>
      <c r="L30" s="1323" t="str">
        <f>IFERROR(VLOOKUP(K30,食材一覧!$A$8:$H$76,2,FALSE),"")</f>
        <v/>
      </c>
      <c r="M30" s="1324"/>
      <c r="N30" s="1325"/>
      <c r="O30" s="1334"/>
      <c r="P30" s="1335"/>
      <c r="Q30" s="1328" t="str">
        <f>IFERROR(VLOOKUP(K30,食材一覧!$A$8:$H$76,8,FALSE),"")</f>
        <v/>
      </c>
      <c r="R30" s="1329"/>
      <c r="S30" s="1330" t="str">
        <f t="shared" si="1"/>
        <v/>
      </c>
      <c r="T30" s="1331"/>
    </row>
    <row r="31" spans="1:20" ht="25" customHeight="1">
      <c r="A31" s="242"/>
      <c r="B31" s="1323" t="str">
        <f>IFERROR(VLOOKUP(A31,食材一覧!$A$8:$H$76,2,FALSE),"")</f>
        <v/>
      </c>
      <c r="C31" s="1324"/>
      <c r="D31" s="1325"/>
      <c r="E31" s="1326"/>
      <c r="F31" s="1327"/>
      <c r="G31" s="1328" t="str">
        <f>IFERROR(VLOOKUP(A31,食材一覧!$A$8:$H$76,8,FALSE),"")</f>
        <v/>
      </c>
      <c r="H31" s="1329"/>
      <c r="I31" s="1330" t="str">
        <f t="shared" si="0"/>
        <v/>
      </c>
      <c r="J31" s="1331"/>
      <c r="K31" s="242"/>
      <c r="L31" s="1323" t="str">
        <f>IFERROR(VLOOKUP(K31,食材一覧!$A$8:$H$76,2,FALSE),"")</f>
        <v/>
      </c>
      <c r="M31" s="1324"/>
      <c r="N31" s="1325"/>
      <c r="O31" s="1334"/>
      <c r="P31" s="1335"/>
      <c r="Q31" s="1328" t="str">
        <f>IFERROR(VLOOKUP(K31,食材一覧!$A$8:$H$76,8,FALSE),"")</f>
        <v/>
      </c>
      <c r="R31" s="1329"/>
      <c r="S31" s="1330" t="str">
        <f t="shared" si="1"/>
        <v/>
      </c>
      <c r="T31" s="1331"/>
    </row>
    <row r="32" spans="1:20" ht="25" customHeight="1" thickBot="1">
      <c r="A32" s="243"/>
      <c r="B32" s="1323" t="str">
        <f>IFERROR(VLOOKUP(A32,食材一覧!$A$8:$H$76,2,FALSE),"")</f>
        <v/>
      </c>
      <c r="C32" s="1324"/>
      <c r="D32" s="1325"/>
      <c r="E32" s="1326"/>
      <c r="F32" s="1327"/>
      <c r="G32" s="1328" t="str">
        <f>IFERROR(VLOOKUP(A32,食材一覧!$A$8:$H$76,8,FALSE),"")</f>
        <v/>
      </c>
      <c r="H32" s="1329"/>
      <c r="I32" s="1332" t="str">
        <f t="shared" si="0"/>
        <v/>
      </c>
      <c r="J32" s="1333"/>
      <c r="K32" s="243"/>
      <c r="L32" s="1323" t="str">
        <f>IFERROR(VLOOKUP(K32,食材一覧!$A$8:$H$76,2,FALSE),"")</f>
        <v/>
      </c>
      <c r="M32" s="1324"/>
      <c r="N32" s="1325"/>
      <c r="O32" s="1334"/>
      <c r="P32" s="1335"/>
      <c r="Q32" s="1328" t="str">
        <f>IFERROR(VLOOKUP(K32,食材一覧!$A$8:$H$76,8,FALSE),"")</f>
        <v/>
      </c>
      <c r="R32" s="1329"/>
      <c r="S32" s="1332" t="str">
        <f t="shared" si="1"/>
        <v/>
      </c>
      <c r="T32" s="1333"/>
    </row>
    <row r="33" spans="1:20" ht="20.149999999999999" customHeight="1" thickBot="1">
      <c r="A33" s="1336" t="s">
        <v>65</v>
      </c>
      <c r="B33" s="1290"/>
      <c r="C33" s="1290"/>
      <c r="D33" s="1290"/>
      <c r="E33" s="1337"/>
      <c r="F33" s="1289">
        <f>SUM(I13:J32)</f>
        <v>0</v>
      </c>
      <c r="G33" s="1290"/>
      <c r="H33" s="1290"/>
      <c r="I33" s="1290"/>
      <c r="J33" s="1291"/>
      <c r="K33" s="1336" t="s">
        <v>65</v>
      </c>
      <c r="L33" s="1290"/>
      <c r="M33" s="1290"/>
      <c r="N33" s="1290"/>
      <c r="O33" s="1290"/>
      <c r="P33" s="1289">
        <f>SUM(S13:T32)</f>
        <v>0</v>
      </c>
      <c r="Q33" s="1290"/>
      <c r="R33" s="1290"/>
      <c r="S33" s="1290"/>
      <c r="T33" s="1291"/>
    </row>
    <row r="34" spans="1:20" ht="15" customHeight="1">
      <c r="B34" s="33"/>
      <c r="C34" s="33"/>
      <c r="D34" s="33"/>
      <c r="E34" s="33"/>
      <c r="F34" s="33"/>
      <c r="G34" s="33"/>
      <c r="H34" s="33"/>
    </row>
  </sheetData>
  <sheetProtection algorithmName="SHA-512" hashValue="8VoHS91zUQ79KSmFtX0NPvmJVEYTQ+jA/QchUECJ2VFOyQbvb8WvmcVUzvDPqV+7uUFHjHYn3y6uA2ykghMabQ==" saltValue="FRjzyzx5hAyln0ibyjFHJw==" spinCount="100000" sheet="1" objects="1" scenarios="1"/>
  <mergeCells count="190">
    <mergeCell ref="K33:O33"/>
    <mergeCell ref="F33:J33"/>
    <mergeCell ref="A33:E33"/>
    <mergeCell ref="S28:T28"/>
    <mergeCell ref="S29:T29"/>
    <mergeCell ref="S30:T30"/>
    <mergeCell ref="S31:T31"/>
    <mergeCell ref="S32:T32"/>
    <mergeCell ref="S23:T23"/>
    <mergeCell ref="S24:T24"/>
    <mergeCell ref="S25:T25"/>
    <mergeCell ref="S26:T26"/>
    <mergeCell ref="S27:T27"/>
    <mergeCell ref="Q28:R28"/>
    <mergeCell ref="Q29:R29"/>
    <mergeCell ref="Q30:R30"/>
    <mergeCell ref="Q31:R31"/>
    <mergeCell ref="Q32:R32"/>
    <mergeCell ref="Q23:R23"/>
    <mergeCell ref="Q24:R24"/>
    <mergeCell ref="Q25:R25"/>
    <mergeCell ref="Q26:R26"/>
    <mergeCell ref="Q27:R27"/>
    <mergeCell ref="O28:P28"/>
    <mergeCell ref="S18:T18"/>
    <mergeCell ref="S19:T19"/>
    <mergeCell ref="S20:T20"/>
    <mergeCell ref="S21:T21"/>
    <mergeCell ref="S22:T22"/>
    <mergeCell ref="S13:T13"/>
    <mergeCell ref="S14:T14"/>
    <mergeCell ref="S15:T15"/>
    <mergeCell ref="S16:T16"/>
    <mergeCell ref="S17:T17"/>
    <mergeCell ref="Q18:R18"/>
    <mergeCell ref="Q19:R19"/>
    <mergeCell ref="Q20:R20"/>
    <mergeCell ref="Q21:R21"/>
    <mergeCell ref="Q22:R22"/>
    <mergeCell ref="Q13:R13"/>
    <mergeCell ref="Q14:R14"/>
    <mergeCell ref="Q15:R15"/>
    <mergeCell ref="Q16:R16"/>
    <mergeCell ref="Q17:R17"/>
    <mergeCell ref="O29:P29"/>
    <mergeCell ref="O30:P30"/>
    <mergeCell ref="O31:P31"/>
    <mergeCell ref="O32:P32"/>
    <mergeCell ref="O23:P23"/>
    <mergeCell ref="O24:P24"/>
    <mergeCell ref="O25:P25"/>
    <mergeCell ref="O26:P26"/>
    <mergeCell ref="O27:P27"/>
    <mergeCell ref="O18:P18"/>
    <mergeCell ref="O19:P19"/>
    <mergeCell ref="O20:P20"/>
    <mergeCell ref="O21:P21"/>
    <mergeCell ref="O22:P22"/>
    <mergeCell ref="O13:P13"/>
    <mergeCell ref="O14:P14"/>
    <mergeCell ref="O15:P15"/>
    <mergeCell ref="O16:P16"/>
    <mergeCell ref="O17:P17"/>
    <mergeCell ref="L28:N28"/>
    <mergeCell ref="L29:N29"/>
    <mergeCell ref="L30:N30"/>
    <mergeCell ref="L31:N31"/>
    <mergeCell ref="L32:N32"/>
    <mergeCell ref="L23:N23"/>
    <mergeCell ref="L24:N24"/>
    <mergeCell ref="L25:N25"/>
    <mergeCell ref="L26:N26"/>
    <mergeCell ref="L27:N27"/>
    <mergeCell ref="L18:N18"/>
    <mergeCell ref="L19:N19"/>
    <mergeCell ref="L20:N20"/>
    <mergeCell ref="L21:N21"/>
    <mergeCell ref="L22:N22"/>
    <mergeCell ref="L13:N13"/>
    <mergeCell ref="L14:N14"/>
    <mergeCell ref="L15:N15"/>
    <mergeCell ref="L16:N16"/>
    <mergeCell ref="L17:N17"/>
    <mergeCell ref="I28:J28"/>
    <mergeCell ref="I29:J29"/>
    <mergeCell ref="I30:J30"/>
    <mergeCell ref="I31:J31"/>
    <mergeCell ref="I32:J32"/>
    <mergeCell ref="I23:J23"/>
    <mergeCell ref="I24:J24"/>
    <mergeCell ref="I25:J25"/>
    <mergeCell ref="I26:J26"/>
    <mergeCell ref="I27:J27"/>
    <mergeCell ref="I18:J18"/>
    <mergeCell ref="I19:J19"/>
    <mergeCell ref="I20:J20"/>
    <mergeCell ref="I21:J21"/>
    <mergeCell ref="I22:J22"/>
    <mergeCell ref="I13:J13"/>
    <mergeCell ref="I14:J14"/>
    <mergeCell ref="I15:J15"/>
    <mergeCell ref="I16:J16"/>
    <mergeCell ref="I17:J17"/>
    <mergeCell ref="G28:H28"/>
    <mergeCell ref="G29:H29"/>
    <mergeCell ref="G30:H30"/>
    <mergeCell ref="G31:H31"/>
    <mergeCell ref="G32:H32"/>
    <mergeCell ref="G23:H23"/>
    <mergeCell ref="G24:H24"/>
    <mergeCell ref="G25:H25"/>
    <mergeCell ref="G26:H26"/>
    <mergeCell ref="G27:H27"/>
    <mergeCell ref="G19:H19"/>
    <mergeCell ref="G20:H20"/>
    <mergeCell ref="G21:H21"/>
    <mergeCell ref="G22:H22"/>
    <mergeCell ref="G13:H13"/>
    <mergeCell ref="G14:H14"/>
    <mergeCell ref="G15:H15"/>
    <mergeCell ref="G16:H16"/>
    <mergeCell ref="G17:H17"/>
    <mergeCell ref="E28:F28"/>
    <mergeCell ref="E29:F29"/>
    <mergeCell ref="E30:F30"/>
    <mergeCell ref="E31:F31"/>
    <mergeCell ref="E32:F32"/>
    <mergeCell ref="E23:F23"/>
    <mergeCell ref="E24:F24"/>
    <mergeCell ref="E25:F25"/>
    <mergeCell ref="E26:F26"/>
    <mergeCell ref="E27:F27"/>
    <mergeCell ref="B28:D28"/>
    <mergeCell ref="B29:D29"/>
    <mergeCell ref="B30:D30"/>
    <mergeCell ref="B31:D31"/>
    <mergeCell ref="B32:D32"/>
    <mergeCell ref="B23:D23"/>
    <mergeCell ref="B24:D24"/>
    <mergeCell ref="B25:D25"/>
    <mergeCell ref="B26:D26"/>
    <mergeCell ref="B27:D27"/>
    <mergeCell ref="E12:F12"/>
    <mergeCell ref="G12:H12"/>
    <mergeCell ref="I12:J12"/>
    <mergeCell ref="B18:D18"/>
    <mergeCell ref="B19:D19"/>
    <mergeCell ref="B20:D20"/>
    <mergeCell ref="B21:D21"/>
    <mergeCell ref="B22:D22"/>
    <mergeCell ref="B13:D13"/>
    <mergeCell ref="B14:D14"/>
    <mergeCell ref="B15:D15"/>
    <mergeCell ref="B16:D16"/>
    <mergeCell ref="B17:D17"/>
    <mergeCell ref="E18:F18"/>
    <mergeCell ref="E19:F19"/>
    <mergeCell ref="E20:F20"/>
    <mergeCell ref="E21:F21"/>
    <mergeCell ref="E22:F22"/>
    <mergeCell ref="E13:F13"/>
    <mergeCell ref="E14:F14"/>
    <mergeCell ref="E15:F15"/>
    <mergeCell ref="E16:F16"/>
    <mergeCell ref="E17:F17"/>
    <mergeCell ref="G18:H18"/>
    <mergeCell ref="C4:K4"/>
    <mergeCell ref="P33:T33"/>
    <mergeCell ref="B1:T1"/>
    <mergeCell ref="R2:T2"/>
    <mergeCell ref="A2:B2"/>
    <mergeCell ref="C3:T3"/>
    <mergeCell ref="A6:T6"/>
    <mergeCell ref="A7:T7"/>
    <mergeCell ref="A4:B4"/>
    <mergeCell ref="A5:B5"/>
    <mergeCell ref="A10:T10"/>
    <mergeCell ref="A8:T8"/>
    <mergeCell ref="A9:T9"/>
    <mergeCell ref="M4:P4"/>
    <mergeCell ref="Q4:T4"/>
    <mergeCell ref="C5:K5"/>
    <mergeCell ref="L5:T5"/>
    <mergeCell ref="A11:D11"/>
    <mergeCell ref="K11:N11"/>
    <mergeCell ref="O12:P12"/>
    <mergeCell ref="Q12:R12"/>
    <mergeCell ref="S12:T12"/>
    <mergeCell ref="B12:D12"/>
    <mergeCell ref="L12:N12"/>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4" r:id="rId4" name="Check Box 10">
              <controlPr defaultSize="0" autoFill="0" autoLine="0" autoPict="0">
                <anchor moveWithCells="1">
                  <from>
                    <xdr:col>11</xdr:col>
                    <xdr:colOff>241300</xdr:colOff>
                    <xdr:row>4</xdr:row>
                    <xdr:rowOff>107950</xdr:rowOff>
                  </from>
                  <to>
                    <xdr:col>12</xdr:col>
                    <xdr:colOff>203200</xdr:colOff>
                    <xdr:row>4</xdr:row>
                    <xdr:rowOff>304800</xdr:rowOff>
                  </to>
                </anchor>
              </controlPr>
            </control>
          </mc:Choice>
        </mc:AlternateContent>
        <mc:AlternateContent xmlns:mc="http://schemas.openxmlformats.org/markup-compatibility/2006">
          <mc:Choice Requires="x14">
            <control shapeId="16395" r:id="rId5" name="Check Box 11">
              <controlPr defaultSize="0" autoFill="0" autoLine="0" autoPict="0">
                <anchor moveWithCells="1">
                  <from>
                    <xdr:col>15</xdr:col>
                    <xdr:colOff>127000</xdr:colOff>
                    <xdr:row>4</xdr:row>
                    <xdr:rowOff>88900</xdr:rowOff>
                  </from>
                  <to>
                    <xdr:col>16</xdr:col>
                    <xdr:colOff>76200</xdr:colOff>
                    <xdr:row>4</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注文シート</vt:lpstr>
      <vt:lpstr>申請書</vt:lpstr>
      <vt:lpstr>許可書</vt:lpstr>
      <vt:lpstr>計画書</vt:lpstr>
      <vt:lpstr>名簿</vt:lpstr>
      <vt:lpstr>名簿(外国人用)</vt:lpstr>
      <vt:lpstr>アレルギー</vt:lpstr>
      <vt:lpstr>別注</vt:lpstr>
      <vt:lpstr>食材一覧</vt:lpstr>
      <vt:lpstr>備品・販売物品一覧 </vt:lpstr>
      <vt:lpstr>入力フォーム用項目</vt:lpstr>
      <vt:lpstr>アレルギー!Print_Area</vt:lpstr>
      <vt:lpstr>許可書!Print_Area</vt:lpstr>
      <vt:lpstr>計画書!Print_Area</vt:lpstr>
      <vt:lpstr>食材一覧!Print_Area</vt:lpstr>
      <vt:lpstr>申請書!Print_Area</vt:lpstr>
      <vt:lpstr>注文シート!Print_Area</vt:lpstr>
      <vt:lpstr>入力フォーム用項目!Print_Area</vt:lpstr>
      <vt:lpstr>'備品・販売物品一覧 '!Print_Area</vt:lpstr>
      <vt:lpstr>表紙!Print_Area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新井 美弥</cp:lastModifiedBy>
  <cp:lastPrinted>2024-05-01T08:49:43Z</cp:lastPrinted>
  <dcterms:created xsi:type="dcterms:W3CDTF">2012-03-16T02:28:01Z</dcterms:created>
  <dcterms:modified xsi:type="dcterms:W3CDTF">2024-05-01T08:49:51Z</dcterms:modified>
</cp:coreProperties>
</file>